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МагнитЭнерго\РЕАЛИЗАЦИЯ\Полезный отпуск_инфо для сайта\"/>
    </mc:Choice>
  </mc:AlternateContent>
  <bookViews>
    <workbookView xWindow="0" yWindow="0" windowWidth="28800" windowHeight="11700" activeTab="11"/>
  </bookViews>
  <sheets>
    <sheet name="январь" sheetId="2" r:id="rId1"/>
    <sheet name="февраль" sheetId="3" r:id="rId2"/>
    <sheet name="март" sheetId="4" r:id="rId3"/>
    <sheet name="апрель" sheetId="5" r:id="rId4"/>
    <sheet name="май" sheetId="6" r:id="rId5"/>
    <sheet name="июнь" sheetId="7" r:id="rId6"/>
    <sheet name="июль" sheetId="8" r:id="rId7"/>
    <sheet name="август" sheetId="9" r:id="rId8"/>
    <sheet name="сентябрь" sheetId="10" r:id="rId9"/>
    <sheet name="октябрь" sheetId="11" r:id="rId10"/>
    <sheet name="ноябрь" sheetId="12" r:id="rId11"/>
    <sheet name="декабрь" sheetId="13" r:id="rId12"/>
  </sheets>
  <calcPr calcId="162913"/>
</workbook>
</file>

<file path=xl/calcChain.xml><?xml version="1.0" encoding="utf-8"?>
<calcChain xmlns="http://schemas.openxmlformats.org/spreadsheetml/2006/main">
  <c r="G205" i="13" l="1"/>
  <c r="G202" i="13"/>
  <c r="L195" i="13"/>
  <c r="G195" i="13"/>
  <c r="L188" i="13"/>
  <c r="G188" i="13"/>
  <c r="G187" i="13"/>
  <c r="L186" i="13"/>
  <c r="G186" i="13"/>
  <c r="L185" i="13"/>
  <c r="G185" i="13"/>
  <c r="L184" i="13"/>
  <c r="G184" i="13"/>
  <c r="L183" i="13"/>
  <c r="G183" i="13"/>
  <c r="L182" i="13"/>
  <c r="G182" i="13"/>
  <c r="L181" i="13"/>
  <c r="G181" i="13"/>
  <c r="G178" i="13"/>
  <c r="G174" i="13"/>
  <c r="G170" i="13"/>
  <c r="G171" i="13" s="1"/>
  <c r="L159" i="13"/>
  <c r="G159" i="13"/>
  <c r="L157" i="13"/>
  <c r="G153" i="13"/>
  <c r="G154" i="13" s="1"/>
  <c r="L152" i="13"/>
  <c r="G152" i="13"/>
  <c r="L151" i="13"/>
  <c r="G151" i="13"/>
  <c r="G150" i="13"/>
  <c r="G149" i="13"/>
  <c r="L148" i="13"/>
  <c r="G140" i="13"/>
  <c r="G137" i="13"/>
  <c r="G136" i="13"/>
  <c r="G131" i="13"/>
  <c r="G132" i="13"/>
  <c r="L131" i="13"/>
  <c r="G119" i="13"/>
  <c r="G116" i="13"/>
  <c r="G112" i="13"/>
  <c r="G110" i="13"/>
  <c r="L99" i="13"/>
  <c r="G99" i="13"/>
  <c r="G96" i="13"/>
  <c r="L87" i="13"/>
  <c r="G85" i="13"/>
  <c r="L84" i="13"/>
  <c r="G84" i="13"/>
  <c r="L85" i="13"/>
  <c r="L80" i="13"/>
  <c r="G78" i="13"/>
  <c r="G73" i="13"/>
  <c r="L73" i="13"/>
  <c r="G71" i="13"/>
  <c r="G60" i="13"/>
  <c r="G61" i="13" s="1"/>
  <c r="G54" i="13"/>
  <c r="G52" i="13"/>
  <c r="G47" i="13"/>
  <c r="G48" i="13" s="1"/>
  <c r="L44" i="13"/>
  <c r="G44" i="13"/>
  <c r="L41" i="13"/>
  <c r="G33" i="13"/>
  <c r="G34" i="13" s="1"/>
  <c r="G18" i="13"/>
  <c r="G7" i="13"/>
  <c r="G8" i="13" s="1"/>
  <c r="L140" i="13" l="1"/>
  <c r="L60" i="13"/>
  <c r="L61" i="13"/>
  <c r="L132" i="13"/>
  <c r="L137" i="13"/>
  <c r="L176" i="13"/>
  <c r="L154" i="13"/>
  <c r="L97" i="13"/>
  <c r="L130" i="13"/>
  <c r="L139" i="13"/>
  <c r="L48" i="13"/>
  <c r="L150" i="13"/>
  <c r="L174" i="13"/>
  <c r="L36" i="13"/>
  <c r="L35" i="13"/>
  <c r="G16" i="13"/>
  <c r="G17" i="13"/>
  <c r="G38" i="13"/>
  <c r="L9" i="13"/>
  <c r="L10" i="13" s="1"/>
  <c r="G91" i="13"/>
  <c r="G22" i="13"/>
  <c r="L47" i="13"/>
  <c r="L177" i="13"/>
  <c r="G177" i="13"/>
  <c r="G62" i="13"/>
  <c r="G19" i="13"/>
  <c r="L7" i="13"/>
  <c r="G12" i="13"/>
  <c r="C207" i="13"/>
  <c r="G9" i="13"/>
  <c r="G10" i="13" s="1"/>
  <c r="G11" i="13"/>
  <c r="G27" i="13"/>
  <c r="G37" i="13"/>
  <c r="G81" i="13"/>
  <c r="L81" i="13"/>
  <c r="L134" i="13"/>
  <c r="L133" i="13"/>
  <c r="G66" i="13"/>
  <c r="G67" i="13" s="1"/>
  <c r="G156" i="13"/>
  <c r="L86" i="13"/>
  <c r="G86" i="13"/>
  <c r="L62" i="13"/>
  <c r="L71" i="13"/>
  <c r="D207" i="13"/>
  <c r="G58" i="13"/>
  <c r="G59" i="13" s="1"/>
  <c r="G76" i="13"/>
  <c r="G79" i="13"/>
  <c r="G105" i="13"/>
  <c r="L105" i="13"/>
  <c r="G147" i="13"/>
  <c r="L94" i="13"/>
  <c r="G94" i="13"/>
  <c r="G100" i="13"/>
  <c r="G101" i="13" s="1"/>
  <c r="L114" i="13"/>
  <c r="L115" i="13"/>
  <c r="G142" i="13"/>
  <c r="L40" i="13"/>
  <c r="G40" i="13"/>
  <c r="L59" i="13"/>
  <c r="L72" i="13"/>
  <c r="G72" i="13"/>
  <c r="G35" i="13"/>
  <c r="G36" i="13" s="1"/>
  <c r="F207" i="13"/>
  <c r="G41" i="13"/>
  <c r="G49" i="13"/>
  <c r="L69" i="13"/>
  <c r="G88" i="13"/>
  <c r="L149" i="13"/>
  <c r="L43" i="13"/>
  <c r="L79" i="13"/>
  <c r="G139" i="13"/>
  <c r="G179" i="13"/>
  <c r="G95" i="13"/>
  <c r="G42" i="13"/>
  <c r="G43" i="13" s="1"/>
  <c r="G45" i="13"/>
  <c r="G46" i="13" s="1"/>
  <c r="G53" i="13"/>
  <c r="G55" i="13"/>
  <c r="G70" i="13"/>
  <c r="L88" i="13"/>
  <c r="L126" i="13"/>
  <c r="G126" i="13"/>
  <c r="L147" i="13"/>
  <c r="G165" i="13"/>
  <c r="L165" i="13"/>
  <c r="L171" i="13"/>
  <c r="L187" i="13"/>
  <c r="G206" i="13"/>
  <c r="G111" i="13"/>
  <c r="G201" i="13"/>
  <c r="G148" i="13"/>
  <c r="L193" i="13"/>
  <c r="G193" i="13"/>
  <c r="G199" i="13"/>
  <c r="G121" i="13"/>
  <c r="G141" i="13"/>
  <c r="L203" i="13"/>
  <c r="G203" i="13"/>
  <c r="L199" i="13"/>
  <c r="G134" i="13"/>
  <c r="G108" i="13"/>
  <c r="G114" i="13"/>
  <c r="G115" i="13" s="1"/>
  <c r="L122" i="13"/>
  <c r="L167" i="13"/>
  <c r="G172" i="13"/>
  <c r="G173" i="13" s="1"/>
  <c r="G192" i="13"/>
  <c r="L68" i="13"/>
  <c r="G68" i="13"/>
  <c r="G107" i="13"/>
  <c r="G106" i="13"/>
  <c r="L110" i="13"/>
  <c r="L111" i="13"/>
  <c r="G120" i="13"/>
  <c r="G124" i="13"/>
  <c r="G130" i="13"/>
  <c r="L141" i="13"/>
  <c r="L170" i="13"/>
  <c r="L198" i="13"/>
  <c r="G198" i="13"/>
  <c r="G97" i="13"/>
  <c r="G104" i="13"/>
  <c r="G122" i="13"/>
  <c r="L194" i="13"/>
  <c r="G194" i="13"/>
  <c r="G135" i="13"/>
  <c r="L78" i="13"/>
  <c r="G80" i="13"/>
  <c r="G113" i="13"/>
  <c r="L113" i="13"/>
  <c r="L116" i="13"/>
  <c r="L125" i="13"/>
  <c r="G125" i="13"/>
  <c r="G133" i="13"/>
  <c r="L145" i="13"/>
  <c r="G145" i="13"/>
  <c r="L153" i="13"/>
  <c r="L166" i="13"/>
  <c r="G176" i="13"/>
  <c r="L180" i="13"/>
  <c r="G168" i="13"/>
  <c r="G169" i="13" s="1"/>
  <c r="L189" i="13"/>
  <c r="G155" i="13"/>
  <c r="G109" i="13"/>
  <c r="L175" i="13"/>
  <c r="G123" i="13"/>
  <c r="G180" i="13"/>
  <c r="G166" i="13"/>
  <c r="G167" i="13" s="1"/>
  <c r="L123" i="13"/>
  <c r="G157" i="13"/>
  <c r="G189" i="13"/>
  <c r="G202" i="12"/>
  <c r="G189" i="12"/>
  <c r="L188" i="12"/>
  <c r="G188" i="12"/>
  <c r="L187" i="12"/>
  <c r="G187" i="12"/>
  <c r="G186" i="12"/>
  <c r="L185" i="12"/>
  <c r="G185" i="12"/>
  <c r="L184" i="12"/>
  <c r="G184" i="12"/>
  <c r="G183" i="12"/>
  <c r="L182" i="12"/>
  <c r="G182" i="12"/>
  <c r="L181" i="12"/>
  <c r="G181" i="12"/>
  <c r="L180" i="12"/>
  <c r="G180" i="12"/>
  <c r="G178" i="12"/>
  <c r="G179" i="12"/>
  <c r="G174" i="12"/>
  <c r="G170" i="12"/>
  <c r="G171" i="12" s="1"/>
  <c r="L166" i="12"/>
  <c r="G159" i="12"/>
  <c r="L159" i="12"/>
  <c r="G156" i="12"/>
  <c r="G153" i="12"/>
  <c r="G154" i="12" s="1"/>
  <c r="L152" i="12"/>
  <c r="G152" i="12"/>
  <c r="L151" i="12"/>
  <c r="G151" i="12"/>
  <c r="G150" i="12"/>
  <c r="L145" i="12"/>
  <c r="G142" i="12"/>
  <c r="G136" i="12"/>
  <c r="G134" i="12"/>
  <c r="G133" i="12"/>
  <c r="G122" i="12"/>
  <c r="L121" i="12"/>
  <c r="G113" i="12"/>
  <c r="G107" i="12"/>
  <c r="G106" i="12"/>
  <c r="L99" i="12"/>
  <c r="G99" i="12"/>
  <c r="L87" i="12"/>
  <c r="G79" i="12"/>
  <c r="G76" i="12"/>
  <c r="L73" i="12"/>
  <c r="L71" i="12"/>
  <c r="G66" i="12"/>
  <c r="G67" i="12" s="1"/>
  <c r="L65" i="12"/>
  <c r="L64" i="12"/>
  <c r="L136" i="12"/>
  <c r="L48" i="12"/>
  <c r="G47" i="12"/>
  <c r="G48" i="12" s="1"/>
  <c r="L44" i="12"/>
  <c r="G44" i="12"/>
  <c r="G42" i="12"/>
  <c r="G43" i="12" s="1"/>
  <c r="L35" i="12"/>
  <c r="G26" i="12"/>
  <c r="L57" i="12"/>
  <c r="G20" i="12"/>
  <c r="G18" i="12"/>
  <c r="L15" i="12"/>
  <c r="G15" i="12"/>
  <c r="L168" i="13" l="1"/>
  <c r="I207" i="13"/>
  <c r="L202" i="13"/>
  <c r="L27" i="13"/>
  <c r="L178" i="13"/>
  <c r="L179" i="13"/>
  <c r="L76" i="13"/>
  <c r="G50" i="13"/>
  <c r="L190" i="13"/>
  <c r="G190" i="13"/>
  <c r="G161" i="13"/>
  <c r="L161" i="13"/>
  <c r="L164" i="13"/>
  <c r="G164" i="13"/>
  <c r="L172" i="13"/>
  <c r="L173" i="13"/>
  <c r="L31" i="13"/>
  <c r="G31" i="13"/>
  <c r="L33" i="13"/>
  <c r="L34" i="13" s="1"/>
  <c r="L37" i="13"/>
  <c r="L156" i="13"/>
  <c r="L155" i="13"/>
  <c r="L136" i="13"/>
  <c r="L135" i="13"/>
  <c r="L77" i="13"/>
  <c r="G77" i="13"/>
  <c r="L38" i="13"/>
  <c r="L25" i="13"/>
  <c r="G25" i="13"/>
  <c r="L160" i="13"/>
  <c r="G160" i="13"/>
  <c r="L205" i="13"/>
  <c r="L96" i="13"/>
  <c r="L95" i="13"/>
  <c r="L129" i="13"/>
  <c r="G129" i="13"/>
  <c r="L30" i="13"/>
  <c r="G30" i="13"/>
  <c r="L138" i="13"/>
  <c r="G138" i="13"/>
  <c r="L143" i="13"/>
  <c r="G143" i="13"/>
  <c r="L63" i="13"/>
  <c r="G63" i="13"/>
  <c r="L20" i="13"/>
  <c r="G20" i="13"/>
  <c r="L91" i="13"/>
  <c r="L11" i="13"/>
  <c r="L142" i="13"/>
  <c r="L127" i="13"/>
  <c r="G127" i="13"/>
  <c r="L120" i="13"/>
  <c r="L119" i="13"/>
  <c r="L192" i="13"/>
  <c r="L201" i="13"/>
  <c r="L104" i="13"/>
  <c r="L55" i="13"/>
  <c r="L54" i="13"/>
  <c r="L53" i="13"/>
  <c r="L52" i="13"/>
  <c r="L22" i="13"/>
  <c r="G82" i="13"/>
  <c r="L82" i="13"/>
  <c r="L64" i="13"/>
  <c r="G64" i="13"/>
  <c r="L17" i="13"/>
  <c r="L16" i="13"/>
  <c r="L29" i="13"/>
  <c r="G29" i="13"/>
  <c r="L158" i="13"/>
  <c r="G158" i="13"/>
  <c r="G56" i="13"/>
  <c r="L191" i="13"/>
  <c r="G191" i="13"/>
  <c r="L117" i="13"/>
  <c r="G117" i="13"/>
  <c r="L121" i="13"/>
  <c r="L92" i="13"/>
  <c r="G92" i="13"/>
  <c r="L23" i="13"/>
  <c r="G23" i="13"/>
  <c r="L26" i="13"/>
  <c r="G26" i="13"/>
  <c r="L65" i="13"/>
  <c r="G65" i="13"/>
  <c r="L124" i="13"/>
  <c r="L19" i="13"/>
  <c r="L13" i="13"/>
  <c r="G13" i="13"/>
  <c r="G75" i="13"/>
  <c r="L108" i="13"/>
  <c r="G163" i="13"/>
  <c r="L163" i="13"/>
  <c r="L107" i="13"/>
  <c r="L106" i="13"/>
  <c r="L83" i="13"/>
  <c r="G83" i="13"/>
  <c r="L197" i="13"/>
  <c r="G197" i="13"/>
  <c r="G51" i="13"/>
  <c r="L93" i="13"/>
  <c r="G93" i="13"/>
  <c r="L67" i="13"/>
  <c r="L66" i="13"/>
  <c r="G15" i="13"/>
  <c r="L15" i="13"/>
  <c r="G24" i="13"/>
  <c r="L24" i="13"/>
  <c r="L49" i="13"/>
  <c r="G28" i="13"/>
  <c r="L109" i="13"/>
  <c r="G144" i="13"/>
  <c r="L8" i="13"/>
  <c r="L206" i="13"/>
  <c r="L98" i="13"/>
  <c r="G98" i="13"/>
  <c r="L42" i="13"/>
  <c r="L90" i="13"/>
  <c r="G90" i="13"/>
  <c r="L169" i="13"/>
  <c r="L204" i="13"/>
  <c r="G204" i="13"/>
  <c r="G69" i="13"/>
  <c r="L101" i="13"/>
  <c r="L100" i="13"/>
  <c r="L12" i="13"/>
  <c r="L28" i="13"/>
  <c r="G102" i="13"/>
  <c r="L118" i="13"/>
  <c r="G118" i="13"/>
  <c r="G175" i="13"/>
  <c r="L196" i="13"/>
  <c r="G196" i="13"/>
  <c r="L200" i="13"/>
  <c r="L112" i="13"/>
  <c r="L58" i="13"/>
  <c r="G74" i="13"/>
  <c r="G200" i="13"/>
  <c r="L45" i="13"/>
  <c r="E207" i="13"/>
  <c r="L140" i="12"/>
  <c r="L68" i="12"/>
  <c r="L135" i="12"/>
  <c r="L113" i="12"/>
  <c r="L153" i="12"/>
  <c r="L186" i="12"/>
  <c r="L36" i="12"/>
  <c r="L69" i="12"/>
  <c r="L122" i="12"/>
  <c r="L150" i="12"/>
  <c r="L62" i="12"/>
  <c r="L183" i="12"/>
  <c r="L148" i="12"/>
  <c r="G148" i="12"/>
  <c r="L33" i="12"/>
  <c r="L34" i="12" s="1"/>
  <c r="L47" i="12"/>
  <c r="G11" i="12"/>
  <c r="G9" i="12"/>
  <c r="G10" i="12" s="1"/>
  <c r="G24" i="12"/>
  <c r="L24" i="12"/>
  <c r="G41" i="12"/>
  <c r="L20" i="12"/>
  <c r="L26" i="12"/>
  <c r="G16" i="12"/>
  <c r="G105" i="12"/>
  <c r="G17" i="12"/>
  <c r="L105" i="12"/>
  <c r="G199" i="12"/>
  <c r="G108" i="12"/>
  <c r="G109" i="12"/>
  <c r="G70" i="12"/>
  <c r="L37" i="12"/>
  <c r="G49" i="12"/>
  <c r="G56" i="12"/>
  <c r="G57" i="12" s="1"/>
  <c r="L82" i="12"/>
  <c r="G82" i="12"/>
  <c r="L203" i="12"/>
  <c r="G203" i="12"/>
  <c r="G45" i="12"/>
  <c r="G46" i="12" s="1"/>
  <c r="G22" i="12"/>
  <c r="L56" i="12"/>
  <c r="G58" i="12"/>
  <c r="G59" i="12" s="1"/>
  <c r="G195" i="12"/>
  <c r="L195" i="12"/>
  <c r="G37" i="12"/>
  <c r="G53" i="12"/>
  <c r="G54" i="12"/>
  <c r="G52" i="12"/>
  <c r="G55" i="12"/>
  <c r="G51" i="12"/>
  <c r="L60" i="12"/>
  <c r="G60" i="12"/>
  <c r="G61" i="12" s="1"/>
  <c r="G78" i="12"/>
  <c r="L78" i="12"/>
  <c r="L84" i="12"/>
  <c r="G84" i="12"/>
  <c r="L127" i="12"/>
  <c r="G33" i="12"/>
  <c r="G34" i="12" s="1"/>
  <c r="G35" i="12"/>
  <c r="G36" i="12" s="1"/>
  <c r="L107" i="12"/>
  <c r="L106" i="12"/>
  <c r="L61" i="12"/>
  <c r="L112" i="12"/>
  <c r="D207" i="12"/>
  <c r="G40" i="12"/>
  <c r="L43" i="12"/>
  <c r="L42" i="12"/>
  <c r="L72" i="12"/>
  <c r="G72" i="12"/>
  <c r="G95" i="12"/>
  <c r="L101" i="12"/>
  <c r="L131" i="12"/>
  <c r="G131" i="12"/>
  <c r="L137" i="12"/>
  <c r="L143" i="12"/>
  <c r="G143" i="12"/>
  <c r="G88" i="12"/>
  <c r="L98" i="12"/>
  <c r="G98" i="12"/>
  <c r="L126" i="12"/>
  <c r="G126" i="12"/>
  <c r="L167" i="12"/>
  <c r="L174" i="12"/>
  <c r="L77" i="12"/>
  <c r="L93" i="12"/>
  <c r="G110" i="12"/>
  <c r="G116" i="12"/>
  <c r="G121" i="12"/>
  <c r="L132" i="12"/>
  <c r="G132" i="12"/>
  <c r="G93" i="12"/>
  <c r="L123" i="12"/>
  <c r="L149" i="12"/>
  <c r="G77" i="12"/>
  <c r="G81" i="12"/>
  <c r="G112" i="12"/>
  <c r="G198" i="12"/>
  <c r="G62" i="12"/>
  <c r="G206" i="12"/>
  <c r="G71" i="12"/>
  <c r="G73" i="12"/>
  <c r="L80" i="12"/>
  <c r="G80" i="12"/>
  <c r="G97" i="12"/>
  <c r="G114" i="12"/>
  <c r="G115" i="12" s="1"/>
  <c r="G123" i="12"/>
  <c r="G163" i="12"/>
  <c r="L59" i="12"/>
  <c r="G64" i="12"/>
  <c r="G65" i="12"/>
  <c r="G68" i="12"/>
  <c r="L94" i="12"/>
  <c r="G94" i="12"/>
  <c r="L97" i="12"/>
  <c r="L100" i="12"/>
  <c r="G100" i="12"/>
  <c r="G101" i="12" s="1"/>
  <c r="G111" i="12"/>
  <c r="L116" i="12"/>
  <c r="L154" i="12"/>
  <c r="G205" i="12"/>
  <c r="L76" i="12"/>
  <c r="G91" i="12"/>
  <c r="G104" i="12"/>
  <c r="G119" i="12"/>
  <c r="L134" i="12"/>
  <c r="L133" i="12"/>
  <c r="G165" i="12"/>
  <c r="G168" i="12"/>
  <c r="G169" i="12" s="1"/>
  <c r="L81" i="12"/>
  <c r="L120" i="12"/>
  <c r="G124" i="12"/>
  <c r="G135" i="12"/>
  <c r="L141" i="12"/>
  <c r="L165" i="12"/>
  <c r="L157" i="12"/>
  <c r="L171" i="12"/>
  <c r="G172" i="12"/>
  <c r="G173" i="12" s="1"/>
  <c r="G120" i="12"/>
  <c r="G141" i="12"/>
  <c r="G155" i="12"/>
  <c r="L147" i="12"/>
  <c r="G166" i="12"/>
  <c r="G167" i="12" s="1"/>
  <c r="G137" i="12"/>
  <c r="G140" i="12"/>
  <c r="G147" i="12"/>
  <c r="G149" i="12"/>
  <c r="G145" i="12"/>
  <c r="G157" i="12"/>
  <c r="L161" i="12"/>
  <c r="L163" i="12"/>
  <c r="G206" i="11"/>
  <c r="L188" i="11"/>
  <c r="G188" i="11"/>
  <c r="G187" i="11"/>
  <c r="G186" i="11"/>
  <c r="L185" i="11"/>
  <c r="G185" i="11"/>
  <c r="L184" i="11"/>
  <c r="G184" i="11"/>
  <c r="L183" i="11"/>
  <c r="G183" i="11"/>
  <c r="G182" i="11"/>
  <c r="L181" i="11"/>
  <c r="G181" i="11"/>
  <c r="G179" i="11"/>
  <c r="G174" i="11"/>
  <c r="G172" i="11"/>
  <c r="G173" i="11" s="1"/>
  <c r="G170" i="11"/>
  <c r="G171" i="11" s="1"/>
  <c r="G165" i="11"/>
  <c r="G159" i="11"/>
  <c r="L154" i="11"/>
  <c r="L152" i="11"/>
  <c r="G152" i="11"/>
  <c r="L151" i="11"/>
  <c r="G151" i="11"/>
  <c r="G150" i="11"/>
  <c r="L145" i="11"/>
  <c r="G142" i="11"/>
  <c r="L136" i="11"/>
  <c r="L134" i="11"/>
  <c r="G133" i="11"/>
  <c r="G114" i="11"/>
  <c r="G115" i="11" s="1"/>
  <c r="G113" i="11"/>
  <c r="G112" i="11"/>
  <c r="G109" i="11"/>
  <c r="G107" i="11"/>
  <c r="G105" i="11"/>
  <c r="G100" i="11"/>
  <c r="G101" i="11" s="1"/>
  <c r="L100" i="11"/>
  <c r="L99" i="11"/>
  <c r="G99" i="11"/>
  <c r="L98" i="11"/>
  <c r="L97" i="11"/>
  <c r="G97" i="11"/>
  <c r="G95" i="11"/>
  <c r="G90" i="11"/>
  <c r="L87" i="11"/>
  <c r="G78" i="11"/>
  <c r="G74" i="11"/>
  <c r="L73" i="11"/>
  <c r="G73" i="11"/>
  <c r="G71" i="11"/>
  <c r="G70" i="11"/>
  <c r="G64" i="11"/>
  <c r="G62" i="11"/>
  <c r="L59" i="11"/>
  <c r="G58" i="11"/>
  <c r="G59" i="11" s="1"/>
  <c r="G55" i="11"/>
  <c r="G54" i="11"/>
  <c r="L49" i="11"/>
  <c r="G49" i="11"/>
  <c r="L48" i="11"/>
  <c r="G47" i="11"/>
  <c r="G48" i="11" s="1"/>
  <c r="L44" i="11"/>
  <c r="G44" i="11"/>
  <c r="L38" i="11"/>
  <c r="G26" i="11"/>
  <c r="L26" i="11"/>
  <c r="L24" i="11"/>
  <c r="G24" i="11"/>
  <c r="G18" i="11"/>
  <c r="L17" i="11"/>
  <c r="G17" i="11"/>
  <c r="L16" i="11"/>
  <c r="L15" i="11"/>
  <c r="G12" i="11"/>
  <c r="G11" i="11"/>
  <c r="G9" i="11"/>
  <c r="G10" i="11" s="1"/>
  <c r="G7" i="11"/>
  <c r="L102" i="13" l="1"/>
  <c r="J207" i="13"/>
  <c r="L128" i="13"/>
  <c r="G128" i="13"/>
  <c r="L146" i="13"/>
  <c r="G146" i="13"/>
  <c r="G57" i="13"/>
  <c r="G207" i="13"/>
  <c r="G89" i="13"/>
  <c r="L57" i="13"/>
  <c r="L56" i="13"/>
  <c r="L103" i="13"/>
  <c r="L89" i="13"/>
  <c r="L74" i="13"/>
  <c r="L75" i="13" s="1"/>
  <c r="K207" i="13"/>
  <c r="L144" i="13"/>
  <c r="G103" i="13"/>
  <c r="H207" i="13"/>
  <c r="L14" i="13"/>
  <c r="G14" i="13"/>
  <c r="G21" i="13"/>
  <c r="L162" i="13"/>
  <c r="G162" i="13"/>
  <c r="L32" i="13"/>
  <c r="L21" i="13"/>
  <c r="G32" i="13"/>
  <c r="L51" i="13"/>
  <c r="L50" i="13"/>
  <c r="L198" i="12"/>
  <c r="L45" i="12"/>
  <c r="L41" i="12"/>
  <c r="L189" i="12"/>
  <c r="L104" i="12"/>
  <c r="L111" i="12"/>
  <c r="L124" i="12"/>
  <c r="L40" i="12"/>
  <c r="L109" i="12"/>
  <c r="L108" i="12"/>
  <c r="L194" i="12"/>
  <c r="G194" i="12"/>
  <c r="L95" i="12"/>
  <c r="L96" i="12"/>
  <c r="L27" i="12"/>
  <c r="L138" i="12"/>
  <c r="G138" i="12"/>
  <c r="L22" i="12"/>
  <c r="L155" i="12"/>
  <c r="L156" i="12"/>
  <c r="L142" i="12"/>
  <c r="L117" i="12"/>
  <c r="G117" i="12"/>
  <c r="L193" i="12"/>
  <c r="L125" i="12"/>
  <c r="G125" i="12"/>
  <c r="L19" i="12"/>
  <c r="L79" i="12"/>
  <c r="L164" i="12"/>
  <c r="G164" i="12"/>
  <c r="L144" i="12"/>
  <c r="G144" i="12"/>
  <c r="L197" i="12"/>
  <c r="G197" i="12"/>
  <c r="G192" i="12"/>
  <c r="L49" i="12"/>
  <c r="L172" i="12"/>
  <c r="L173" i="12"/>
  <c r="L139" i="12"/>
  <c r="G139" i="12"/>
  <c r="G161" i="12"/>
  <c r="L114" i="12"/>
  <c r="L115" i="12"/>
  <c r="L206" i="12"/>
  <c r="L205" i="12"/>
  <c r="L192" i="12"/>
  <c r="L130" i="12"/>
  <c r="G130" i="12"/>
  <c r="G13" i="12"/>
  <c r="L13" i="12"/>
  <c r="L58" i="12"/>
  <c r="G83" i="12"/>
  <c r="L83" i="12"/>
  <c r="H207" i="12"/>
  <c r="G74" i="12"/>
  <c r="L202" i="12"/>
  <c r="L119" i="12"/>
  <c r="G69" i="12"/>
  <c r="L9" i="12"/>
  <c r="L10" i="12" s="1"/>
  <c r="L91" i="12"/>
  <c r="L158" i="12"/>
  <c r="G158" i="12"/>
  <c r="L66" i="12"/>
  <c r="L67" i="12"/>
  <c r="G193" i="12"/>
  <c r="G129" i="12"/>
  <c r="L129" i="12"/>
  <c r="G200" i="12"/>
  <c r="L63" i="12"/>
  <c r="G63" i="12"/>
  <c r="L110" i="12"/>
  <c r="G127" i="12"/>
  <c r="G27" i="12"/>
  <c r="F207" i="12"/>
  <c r="L16" i="12"/>
  <c r="L55" i="12"/>
  <c r="L53" i="12"/>
  <c r="L54" i="12"/>
  <c r="L160" i="12"/>
  <c r="G160" i="12"/>
  <c r="L177" i="12"/>
  <c r="G177" i="12"/>
  <c r="L88" i="12"/>
  <c r="L200" i="12"/>
  <c r="L199" i="12"/>
  <c r="E207" i="12"/>
  <c r="G7" i="12"/>
  <c r="L176" i="12"/>
  <c r="G176" i="12"/>
  <c r="L196" i="12"/>
  <c r="G196" i="12"/>
  <c r="L90" i="12"/>
  <c r="G90" i="12"/>
  <c r="L25" i="12"/>
  <c r="G25" i="12"/>
  <c r="C207" i="12"/>
  <c r="G19" i="12"/>
  <c r="L38" i="12"/>
  <c r="G38" i="12"/>
  <c r="L11" i="12"/>
  <c r="L23" i="12"/>
  <c r="L191" i="12"/>
  <c r="G191" i="12"/>
  <c r="L204" i="12"/>
  <c r="G204" i="12"/>
  <c r="L170" i="12"/>
  <c r="L86" i="12"/>
  <c r="G86" i="12"/>
  <c r="G103" i="12"/>
  <c r="G102" i="12"/>
  <c r="L12" i="12"/>
  <c r="G12" i="12"/>
  <c r="G75" i="12"/>
  <c r="L179" i="12"/>
  <c r="L178" i="12"/>
  <c r="L85" i="12"/>
  <c r="G85" i="12"/>
  <c r="G92" i="12"/>
  <c r="L92" i="12"/>
  <c r="G96" i="12"/>
  <c r="G14" i="12"/>
  <c r="L29" i="12"/>
  <c r="G29" i="12"/>
  <c r="L17" i="12"/>
  <c r="G23" i="12"/>
  <c r="L11" i="11"/>
  <c r="L20" i="11"/>
  <c r="L150" i="11"/>
  <c r="L149" i="11"/>
  <c r="L186" i="11"/>
  <c r="L71" i="11"/>
  <c r="L182" i="11"/>
  <c r="L133" i="11"/>
  <c r="L180" i="11"/>
  <c r="L167" i="11"/>
  <c r="G35" i="11"/>
  <c r="G36" i="11" s="1"/>
  <c r="L112" i="11"/>
  <c r="L12" i="11"/>
  <c r="G13" i="11"/>
  <c r="L13" i="11"/>
  <c r="G8" i="11"/>
  <c r="G20" i="11"/>
  <c r="G33" i="11"/>
  <c r="G34" i="11" s="1"/>
  <c r="L41" i="11"/>
  <c r="G40" i="11"/>
  <c r="G41" i="11"/>
  <c r="L84" i="11"/>
  <c r="G84" i="11"/>
  <c r="G93" i="11"/>
  <c r="L93" i="11"/>
  <c r="L25" i="11"/>
  <c r="G25" i="11"/>
  <c r="L9" i="11"/>
  <c r="L10" i="11" s="1"/>
  <c r="L43" i="11"/>
  <c r="G42" i="11"/>
  <c r="G43" i="11" s="1"/>
  <c r="L45" i="11"/>
  <c r="G45" i="11"/>
  <c r="G46" i="11" s="1"/>
  <c r="L60" i="11"/>
  <c r="G60" i="11"/>
  <c r="G61" i="11" s="1"/>
  <c r="L61" i="11"/>
  <c r="G156" i="11"/>
  <c r="L14" i="11"/>
  <c r="G14" i="11"/>
  <c r="G27" i="11"/>
  <c r="G38" i="11"/>
  <c r="G66" i="11"/>
  <c r="G67" i="11" s="1"/>
  <c r="L88" i="11"/>
  <c r="G88" i="11"/>
  <c r="G102" i="11"/>
  <c r="G123" i="11"/>
  <c r="L124" i="11"/>
  <c r="C207" i="11"/>
  <c r="L62" i="11"/>
  <c r="L92" i="11"/>
  <c r="G92" i="11"/>
  <c r="L37" i="11"/>
  <c r="G37" i="11"/>
  <c r="L53" i="11"/>
  <c r="L52" i="11"/>
  <c r="L54" i="11"/>
  <c r="L51" i="11"/>
  <c r="L55" i="11"/>
  <c r="L64" i="11"/>
  <c r="G69" i="11"/>
  <c r="L69" i="11"/>
  <c r="G76" i="11"/>
  <c r="L81" i="11"/>
  <c r="G104" i="11"/>
  <c r="G124" i="11"/>
  <c r="G15" i="11"/>
  <c r="G56" i="11"/>
  <c r="G57" i="11" s="1"/>
  <c r="L143" i="11"/>
  <c r="G51" i="11"/>
  <c r="L57" i="11"/>
  <c r="G68" i="11"/>
  <c r="G16" i="11"/>
  <c r="G22" i="11"/>
  <c r="G52" i="11"/>
  <c r="L72" i="11"/>
  <c r="G72" i="11"/>
  <c r="F207" i="11"/>
  <c r="G117" i="11"/>
  <c r="D207" i="11"/>
  <c r="G103" i="11"/>
  <c r="L47" i="11"/>
  <c r="L58" i="11"/>
  <c r="G79" i="11"/>
  <c r="L90" i="11"/>
  <c r="G53" i="11"/>
  <c r="L122" i="11"/>
  <c r="L169" i="11"/>
  <c r="L187" i="11"/>
  <c r="G111" i="11"/>
  <c r="G122" i="11"/>
  <c r="L135" i="11"/>
  <c r="L157" i="11"/>
  <c r="L78" i="11"/>
  <c r="L101" i="11"/>
  <c r="L116" i="11"/>
  <c r="G116" i="11"/>
  <c r="G98" i="11"/>
  <c r="G108" i="11"/>
  <c r="L153" i="11"/>
  <c r="G81" i="11"/>
  <c r="G110" i="11"/>
  <c r="L113" i="11"/>
  <c r="L114" i="11"/>
  <c r="L115" i="11"/>
  <c r="G130" i="11"/>
  <c r="L130" i="11"/>
  <c r="G195" i="11"/>
  <c r="L195" i="11"/>
  <c r="G80" i="11"/>
  <c r="L106" i="11"/>
  <c r="L107" i="11"/>
  <c r="G134" i="11"/>
  <c r="L159" i="11"/>
  <c r="L203" i="11"/>
  <c r="G203" i="11"/>
  <c r="L132" i="11"/>
  <c r="G136" i="11"/>
  <c r="L137" i="11"/>
  <c r="L141" i="11"/>
  <c r="L165" i="11"/>
  <c r="L166" i="11"/>
  <c r="L171" i="11"/>
  <c r="L174" i="11"/>
  <c r="G178" i="11"/>
  <c r="L189" i="11"/>
  <c r="G202" i="11"/>
  <c r="G205" i="11"/>
  <c r="G121" i="11"/>
  <c r="G132" i="11"/>
  <c r="G141" i="11"/>
  <c r="G168" i="11"/>
  <c r="G169" i="11" s="1"/>
  <c r="G106" i="11"/>
  <c r="G155" i="11"/>
  <c r="L202" i="11"/>
  <c r="L142" i="11"/>
  <c r="G135" i="11"/>
  <c r="G180" i="11"/>
  <c r="L147" i="11"/>
  <c r="G166" i="11"/>
  <c r="G167" i="11" s="1"/>
  <c r="G119" i="11"/>
  <c r="G131" i="11"/>
  <c r="G137" i="11"/>
  <c r="G140" i="11"/>
  <c r="G149" i="11"/>
  <c r="G153" i="11"/>
  <c r="G154" i="11" s="1"/>
  <c r="L123" i="11"/>
  <c r="G143" i="11"/>
  <c r="G145" i="11"/>
  <c r="G157" i="11"/>
  <c r="G189" i="11"/>
  <c r="G205" i="10"/>
  <c r="G206" i="10"/>
  <c r="G202" i="10"/>
  <c r="L195" i="10"/>
  <c r="G195" i="10"/>
  <c r="G189" i="10"/>
  <c r="L188" i="10"/>
  <c r="G188" i="10"/>
  <c r="L187" i="10"/>
  <c r="G187" i="10"/>
  <c r="L186" i="10"/>
  <c r="G186" i="10"/>
  <c r="L185" i="10"/>
  <c r="G185" i="10"/>
  <c r="L184" i="10"/>
  <c r="G184" i="10"/>
  <c r="L183" i="10"/>
  <c r="G183" i="10"/>
  <c r="L182" i="10"/>
  <c r="G182" i="10"/>
  <c r="L181" i="10"/>
  <c r="G181" i="10"/>
  <c r="G178" i="10"/>
  <c r="G174" i="10"/>
  <c r="G170" i="10"/>
  <c r="G171" i="10" s="1"/>
  <c r="G159" i="10"/>
  <c r="G157" i="10"/>
  <c r="L159" i="10"/>
  <c r="G156" i="10"/>
  <c r="L152" i="10"/>
  <c r="G152" i="10"/>
  <c r="L151" i="10"/>
  <c r="G151" i="10"/>
  <c r="G150" i="10"/>
  <c r="G145" i="10"/>
  <c r="L145" i="10"/>
  <c r="G142" i="10"/>
  <c r="G134" i="10"/>
  <c r="G133" i="10"/>
  <c r="L117" i="10"/>
  <c r="G114" i="10"/>
  <c r="G115" i="10" s="1"/>
  <c r="G113" i="10"/>
  <c r="G112" i="10"/>
  <c r="L112" i="10"/>
  <c r="G105" i="10"/>
  <c r="L99" i="10"/>
  <c r="G99" i="10"/>
  <c r="G78" i="10"/>
  <c r="G73" i="10"/>
  <c r="L73" i="10"/>
  <c r="L59" i="10"/>
  <c r="G56" i="10"/>
  <c r="G57" i="10" s="1"/>
  <c r="G136" i="10"/>
  <c r="G53" i="10"/>
  <c r="L44" i="10"/>
  <c r="G44" i="10"/>
  <c r="G42" i="10"/>
  <c r="G43" i="10" s="1"/>
  <c r="L41" i="10"/>
  <c r="L36" i="10"/>
  <c r="G18" i="10"/>
  <c r="G11" i="10"/>
  <c r="L207" i="13" l="1"/>
  <c r="L52" i="12"/>
  <c r="L103" i="12"/>
  <c r="L102" i="12"/>
  <c r="L128" i="12"/>
  <c r="G128" i="12"/>
  <c r="G207" i="12"/>
  <c r="G8" i="12"/>
  <c r="L74" i="12"/>
  <c r="L75" i="12" s="1"/>
  <c r="L28" i="12"/>
  <c r="G28" i="12"/>
  <c r="G30" i="12"/>
  <c r="L169" i="12"/>
  <c r="L175" i="12"/>
  <c r="G175" i="12"/>
  <c r="J207" i="12"/>
  <c r="L7" i="12"/>
  <c r="L118" i="12"/>
  <c r="G118" i="12"/>
  <c r="L21" i="12"/>
  <c r="G21" i="12"/>
  <c r="L30" i="12"/>
  <c r="L51" i="12"/>
  <c r="K207" i="12"/>
  <c r="G190" i="12"/>
  <c r="L89" i="12"/>
  <c r="G89" i="12"/>
  <c r="L162" i="12"/>
  <c r="G162" i="12"/>
  <c r="G32" i="12"/>
  <c r="L32" i="12"/>
  <c r="L190" i="12"/>
  <c r="L50" i="12"/>
  <c r="G50" i="12"/>
  <c r="L14" i="12"/>
  <c r="L168" i="12"/>
  <c r="L201" i="12"/>
  <c r="G201" i="12"/>
  <c r="L31" i="12"/>
  <c r="G31" i="12"/>
  <c r="L146" i="12"/>
  <c r="G146" i="12"/>
  <c r="I207" i="12"/>
  <c r="L206" i="11"/>
  <c r="L192" i="11"/>
  <c r="L36" i="11"/>
  <c r="L110" i="11"/>
  <c r="L117" i="11"/>
  <c r="L168" i="11"/>
  <c r="L40" i="11"/>
  <c r="L83" i="11"/>
  <c r="G83" i="11"/>
  <c r="L127" i="11"/>
  <c r="G127" i="11"/>
  <c r="L144" i="11"/>
  <c r="G144" i="11"/>
  <c r="G192" i="11"/>
  <c r="L65" i="11"/>
  <c r="G65" i="11"/>
  <c r="L94" i="11"/>
  <c r="G94" i="11"/>
  <c r="L76" i="11"/>
  <c r="L129" i="11"/>
  <c r="G129" i="11"/>
  <c r="L126" i="11"/>
  <c r="G126" i="11"/>
  <c r="L138" i="11"/>
  <c r="G138" i="11"/>
  <c r="L85" i="11"/>
  <c r="G85" i="11"/>
  <c r="G163" i="11"/>
  <c r="L77" i="11"/>
  <c r="G77" i="11"/>
  <c r="G28" i="11"/>
  <c r="G161" i="11"/>
  <c r="G86" i="11"/>
  <c r="L86" i="11"/>
  <c r="L119" i="11"/>
  <c r="L177" i="11"/>
  <c r="G177" i="11"/>
  <c r="L63" i="11"/>
  <c r="G63" i="11"/>
  <c r="L35" i="11"/>
  <c r="L163" i="11"/>
  <c r="G118" i="11"/>
  <c r="L118" i="11"/>
  <c r="G120" i="11"/>
  <c r="G19" i="11"/>
  <c r="L80" i="11"/>
  <c r="L79" i="11"/>
  <c r="L178" i="11"/>
  <c r="L66" i="11"/>
  <c r="L102" i="11"/>
  <c r="L140" i="11"/>
  <c r="G191" i="11"/>
  <c r="L191" i="11"/>
  <c r="L161" i="11"/>
  <c r="L120" i="11"/>
  <c r="L74" i="11"/>
  <c r="L75" i="11" s="1"/>
  <c r="L22" i="11"/>
  <c r="L179" i="11"/>
  <c r="L67" i="11"/>
  <c r="E207" i="11"/>
  <c r="L27" i="11"/>
  <c r="L28" i="11"/>
  <c r="L42" i="11"/>
  <c r="L23" i="11"/>
  <c r="G23" i="11"/>
  <c r="G30" i="11"/>
  <c r="L158" i="11"/>
  <c r="G158" i="11"/>
  <c r="L197" i="11"/>
  <c r="G197" i="11"/>
  <c r="G176" i="11"/>
  <c r="L176" i="11"/>
  <c r="G147" i="11"/>
  <c r="L103" i="11"/>
  <c r="I207" i="11"/>
  <c r="L68" i="11"/>
  <c r="L170" i="11"/>
  <c r="G199" i="11"/>
  <c r="L109" i="11"/>
  <c r="L108" i="11"/>
  <c r="G96" i="11"/>
  <c r="L91" i="11"/>
  <c r="G91" i="11"/>
  <c r="G139" i="11"/>
  <c r="L139" i="11"/>
  <c r="L164" i="11"/>
  <c r="G164" i="11"/>
  <c r="L196" i="11"/>
  <c r="G196" i="11"/>
  <c r="L198" i="11"/>
  <c r="G198" i="11"/>
  <c r="L95" i="11"/>
  <c r="L96" i="11"/>
  <c r="L56" i="11"/>
  <c r="G82" i="11"/>
  <c r="G75" i="11"/>
  <c r="L155" i="11"/>
  <c r="L156" i="11"/>
  <c r="L148" i="11"/>
  <c r="G148" i="11"/>
  <c r="L121" i="11"/>
  <c r="H207" i="11"/>
  <c r="L7" i="11"/>
  <c r="L104" i="11"/>
  <c r="L105" i="11"/>
  <c r="L82" i="11"/>
  <c r="L194" i="11"/>
  <c r="G194" i="11"/>
  <c r="L204" i="11"/>
  <c r="G204" i="11"/>
  <c r="L125" i="11"/>
  <c r="G125" i="11"/>
  <c r="L193" i="11"/>
  <c r="G193" i="11"/>
  <c r="L160" i="11"/>
  <c r="G160" i="11"/>
  <c r="L172" i="11"/>
  <c r="L173" i="11"/>
  <c r="L205" i="11"/>
  <c r="L131" i="11"/>
  <c r="L33" i="11"/>
  <c r="L34" i="11" s="1"/>
  <c r="L111" i="11"/>
  <c r="L48" i="10"/>
  <c r="L113" i="10"/>
  <c r="L143" i="10"/>
  <c r="L150" i="10"/>
  <c r="L180" i="10"/>
  <c r="L47" i="10"/>
  <c r="L42" i="10"/>
  <c r="L69" i="10"/>
  <c r="L56" i="10"/>
  <c r="L101" i="10"/>
  <c r="L57" i="10"/>
  <c r="G116" i="10"/>
  <c r="G108" i="10"/>
  <c r="G109" i="10"/>
  <c r="G19" i="10"/>
  <c r="L11" i="10"/>
  <c r="L58" i="10"/>
  <c r="G58" i="10"/>
  <c r="G59" i="10" s="1"/>
  <c r="L118" i="10"/>
  <c r="G118" i="10"/>
  <c r="L78" i="10"/>
  <c r="L35" i="10"/>
  <c r="G35" i="10"/>
  <c r="G36" i="10" s="1"/>
  <c r="L37" i="10"/>
  <c r="L106" i="10"/>
  <c r="L33" i="10"/>
  <c r="L34" i="10" s="1"/>
  <c r="G12" i="10"/>
  <c r="G9" i="10"/>
  <c r="G10" i="10" s="1"/>
  <c r="L43" i="10"/>
  <c r="G7" i="10"/>
  <c r="G26" i="10"/>
  <c r="G28" i="10"/>
  <c r="L26" i="10"/>
  <c r="L20" i="10"/>
  <c r="G20" i="10"/>
  <c r="G27" i="10"/>
  <c r="L40" i="10"/>
  <c r="G40" i="10"/>
  <c r="G22" i="10"/>
  <c r="G41" i="10"/>
  <c r="L61" i="10"/>
  <c r="G102" i="10"/>
  <c r="G45" i="10"/>
  <c r="G46" i="10" s="1"/>
  <c r="L71" i="10"/>
  <c r="G37" i="10"/>
  <c r="L38" i="10"/>
  <c r="L97" i="10"/>
  <c r="G97" i="10"/>
  <c r="G130" i="10"/>
  <c r="G49" i="10"/>
  <c r="G71" i="10"/>
  <c r="D207" i="10"/>
  <c r="L166" i="10"/>
  <c r="G47" i="10"/>
  <c r="G48" i="10" s="1"/>
  <c r="L167" i="10"/>
  <c r="G33" i="10"/>
  <c r="G34" i="10" s="1"/>
  <c r="G60" i="10"/>
  <c r="G61" i="10" s="1"/>
  <c r="L93" i="10"/>
  <c r="G93" i="10"/>
  <c r="G95" i="10"/>
  <c r="G106" i="10"/>
  <c r="G123" i="10"/>
  <c r="L137" i="10"/>
  <c r="G111" i="10"/>
  <c r="L149" i="10"/>
  <c r="L68" i="10"/>
  <c r="G81" i="10"/>
  <c r="L87" i="10"/>
  <c r="G104" i="10"/>
  <c r="G110" i="10"/>
  <c r="L132" i="10"/>
  <c r="G77" i="10"/>
  <c r="L107" i="10"/>
  <c r="L134" i="10"/>
  <c r="L154" i="10"/>
  <c r="L174" i="10"/>
  <c r="G198" i="10"/>
  <c r="L100" i="10"/>
  <c r="G100" i="10"/>
  <c r="G101" i="10" s="1"/>
  <c r="L126" i="10"/>
  <c r="G126" i="10"/>
  <c r="L141" i="10"/>
  <c r="G163" i="10"/>
  <c r="G62" i="10"/>
  <c r="L77" i="10"/>
  <c r="L88" i="10"/>
  <c r="G88" i="10"/>
  <c r="G117" i="10"/>
  <c r="G68" i="10"/>
  <c r="G79" i="10"/>
  <c r="L140" i="10"/>
  <c r="L153" i="10"/>
  <c r="G165" i="10"/>
  <c r="G179" i="10"/>
  <c r="G55" i="10"/>
  <c r="L62" i="10"/>
  <c r="G66" i="10"/>
  <c r="G67" i="10" s="1"/>
  <c r="G76" i="10"/>
  <c r="G107" i="10"/>
  <c r="L165" i="10"/>
  <c r="G52" i="10"/>
  <c r="G54" i="10"/>
  <c r="L76" i="10"/>
  <c r="L111" i="10"/>
  <c r="L119" i="10"/>
  <c r="L148" i="10"/>
  <c r="G148" i="10"/>
  <c r="L136" i="10"/>
  <c r="G135" i="10"/>
  <c r="L120" i="10"/>
  <c r="G120" i="10"/>
  <c r="L131" i="10"/>
  <c r="L133" i="10"/>
  <c r="L155" i="10"/>
  <c r="L156" i="10"/>
  <c r="L203" i="10"/>
  <c r="G203" i="10"/>
  <c r="L157" i="10"/>
  <c r="L171" i="10"/>
  <c r="G172" i="10"/>
  <c r="G173" i="10" s="1"/>
  <c r="G121" i="10"/>
  <c r="G132" i="10"/>
  <c r="G141" i="10"/>
  <c r="G168" i="10"/>
  <c r="G169" i="10" s="1"/>
  <c r="G155" i="10"/>
  <c r="L142" i="10"/>
  <c r="G180" i="10"/>
  <c r="L147" i="10"/>
  <c r="G166" i="10"/>
  <c r="G167" i="10" s="1"/>
  <c r="G119" i="10"/>
  <c r="G131" i="10"/>
  <c r="G137" i="10"/>
  <c r="G140" i="10"/>
  <c r="G149" i="10"/>
  <c r="G153" i="10"/>
  <c r="G154" i="10" s="1"/>
  <c r="L123" i="10"/>
  <c r="G143" i="10"/>
  <c r="L161" i="10"/>
  <c r="L163" i="10"/>
  <c r="G206" i="9"/>
  <c r="L188" i="9"/>
  <c r="G188" i="9"/>
  <c r="L187" i="9"/>
  <c r="G187" i="9"/>
  <c r="G186" i="9"/>
  <c r="L185" i="9"/>
  <c r="G185" i="9"/>
  <c r="L184" i="9"/>
  <c r="G184" i="9"/>
  <c r="L183" i="9"/>
  <c r="G183" i="9"/>
  <c r="G182" i="9"/>
  <c r="L181" i="9"/>
  <c r="G181" i="9"/>
  <c r="G179" i="9"/>
  <c r="G174" i="9"/>
  <c r="G172" i="9"/>
  <c r="G173" i="9" s="1"/>
  <c r="G170" i="9"/>
  <c r="G171" i="9" s="1"/>
  <c r="G166" i="9"/>
  <c r="G167" i="9" s="1"/>
  <c r="G165" i="9"/>
  <c r="L159" i="9"/>
  <c r="G159" i="9"/>
  <c r="G153" i="9"/>
  <c r="G154" i="9" s="1"/>
  <c r="L152" i="9"/>
  <c r="G152" i="9"/>
  <c r="L151" i="9"/>
  <c r="G151" i="9"/>
  <c r="G150" i="9"/>
  <c r="G134" i="9"/>
  <c r="G133" i="9"/>
  <c r="L116" i="9"/>
  <c r="G113" i="9"/>
  <c r="L112" i="9"/>
  <c r="G112" i="9"/>
  <c r="G110" i="9"/>
  <c r="G107" i="9"/>
  <c r="G105" i="9"/>
  <c r="L102" i="9"/>
  <c r="G102" i="9"/>
  <c r="L103" i="9"/>
  <c r="G100" i="9"/>
  <c r="G101" i="9" s="1"/>
  <c r="L99" i="9"/>
  <c r="G99" i="9"/>
  <c r="G98" i="9"/>
  <c r="G97" i="9"/>
  <c r="G88" i="9"/>
  <c r="L88" i="9"/>
  <c r="G79" i="9"/>
  <c r="L76" i="9"/>
  <c r="L77" i="9"/>
  <c r="G76" i="9"/>
  <c r="G68" i="9"/>
  <c r="L64" i="9"/>
  <c r="G62" i="9"/>
  <c r="G53" i="9"/>
  <c r="G54" i="9"/>
  <c r="G47" i="9"/>
  <c r="G48" i="9" s="1"/>
  <c r="L44" i="9"/>
  <c r="G44" i="9"/>
  <c r="G20" i="9"/>
  <c r="G18" i="9"/>
  <c r="G11" i="9"/>
  <c r="L207" i="12" l="1"/>
  <c r="L8" i="12"/>
  <c r="L199" i="11"/>
  <c r="G207" i="11"/>
  <c r="L29" i="11"/>
  <c r="L30" i="11"/>
  <c r="G29" i="11"/>
  <c r="L146" i="11"/>
  <c r="G146" i="11"/>
  <c r="G128" i="11"/>
  <c r="L128" i="11"/>
  <c r="L175" i="11"/>
  <c r="G175" i="11"/>
  <c r="L201" i="11"/>
  <c r="G201" i="11"/>
  <c r="L89" i="11"/>
  <c r="G89" i="11"/>
  <c r="L8" i="11"/>
  <c r="L162" i="11"/>
  <c r="G162" i="11"/>
  <c r="G21" i="11"/>
  <c r="L21" i="11"/>
  <c r="K207" i="11"/>
  <c r="L190" i="11"/>
  <c r="G190" i="11"/>
  <c r="L50" i="11"/>
  <c r="G50" i="11"/>
  <c r="G31" i="11"/>
  <c r="J207" i="11"/>
  <c r="L19" i="11"/>
  <c r="L207" i="11" s="1"/>
  <c r="L31" i="11"/>
  <c r="L67" i="10"/>
  <c r="L9" i="10"/>
  <c r="L10" i="10" s="1"/>
  <c r="L27" i="10"/>
  <c r="L169" i="10"/>
  <c r="I207" i="10"/>
  <c r="L202" i="10"/>
  <c r="L135" i="10"/>
  <c r="L22" i="10"/>
  <c r="L189" i="10"/>
  <c r="L81" i="10"/>
  <c r="L128" i="10"/>
  <c r="G128" i="10"/>
  <c r="G175" i="10"/>
  <c r="L127" i="10"/>
  <c r="G127" i="10"/>
  <c r="L129" i="10"/>
  <c r="G129" i="10"/>
  <c r="L50" i="10"/>
  <c r="G50" i="10"/>
  <c r="L91" i="10"/>
  <c r="G91" i="10"/>
  <c r="G138" i="10"/>
  <c r="L198" i="10"/>
  <c r="L24" i="10"/>
  <c r="G24" i="10"/>
  <c r="L19" i="10"/>
  <c r="L49" i="10"/>
  <c r="G103" i="10"/>
  <c r="G75" i="10"/>
  <c r="L60" i="10"/>
  <c r="L109" i="10"/>
  <c r="L108" i="10"/>
  <c r="L192" i="10"/>
  <c r="G192" i="10"/>
  <c r="L158" i="10"/>
  <c r="G158" i="10"/>
  <c r="L104" i="10"/>
  <c r="L105" i="10"/>
  <c r="L194" i="10"/>
  <c r="G194" i="10"/>
  <c r="L94" i="10"/>
  <c r="G94" i="10"/>
  <c r="L138" i="10"/>
  <c r="L84" i="10"/>
  <c r="G84" i="10"/>
  <c r="H207" i="10"/>
  <c r="G74" i="10"/>
  <c r="G23" i="10"/>
  <c r="L197" i="10"/>
  <c r="G197" i="10"/>
  <c r="L206" i="10"/>
  <c r="L205" i="10"/>
  <c r="G82" i="10"/>
  <c r="L82" i="10"/>
  <c r="L80" i="10"/>
  <c r="L79" i="10"/>
  <c r="L168" i="10"/>
  <c r="L72" i="10"/>
  <c r="G72" i="10"/>
  <c r="L103" i="10"/>
  <c r="L13" i="10"/>
  <c r="G13" i="10"/>
  <c r="L23" i="10"/>
  <c r="L116" i="10"/>
  <c r="L204" i="10"/>
  <c r="G204" i="10"/>
  <c r="L170" i="10"/>
  <c r="L102" i="10"/>
  <c r="L55" i="10"/>
  <c r="L53" i="10"/>
  <c r="L54" i="10"/>
  <c r="G70" i="10"/>
  <c r="G69" i="10"/>
  <c r="L66" i="10"/>
  <c r="L175" i="10"/>
  <c r="G65" i="10"/>
  <c r="L15" i="10"/>
  <c r="G15" i="10"/>
  <c r="L28" i="10"/>
  <c r="G8" i="10"/>
  <c r="L196" i="10"/>
  <c r="G196" i="10"/>
  <c r="G90" i="10"/>
  <c r="L90" i="10"/>
  <c r="L64" i="10"/>
  <c r="G64" i="10"/>
  <c r="G122" i="10"/>
  <c r="L65" i="10"/>
  <c r="L7" i="10"/>
  <c r="G38" i="10"/>
  <c r="L31" i="10"/>
  <c r="G31" i="10"/>
  <c r="L139" i="10"/>
  <c r="G139" i="10"/>
  <c r="L14" i="10"/>
  <c r="G14" i="10"/>
  <c r="G147" i="10"/>
  <c r="G124" i="10"/>
  <c r="L92" i="10"/>
  <c r="G92" i="10"/>
  <c r="G86" i="10"/>
  <c r="L86" i="10"/>
  <c r="L110" i="10"/>
  <c r="L124" i="10"/>
  <c r="G193" i="10"/>
  <c r="G96" i="10"/>
  <c r="G16" i="10"/>
  <c r="G207" i="10" s="1"/>
  <c r="L130" i="10"/>
  <c r="L21" i="10"/>
  <c r="G21" i="10"/>
  <c r="C207" i="10"/>
  <c r="L12" i="10"/>
  <c r="L45" i="10"/>
  <c r="E207" i="10"/>
  <c r="L144" i="10"/>
  <c r="G144" i="10"/>
  <c r="L98" i="10"/>
  <c r="G98" i="10"/>
  <c r="G51" i="10"/>
  <c r="L191" i="10"/>
  <c r="G191" i="10"/>
  <c r="L164" i="10"/>
  <c r="G164" i="10"/>
  <c r="L176" i="10"/>
  <c r="G176" i="10"/>
  <c r="L172" i="10"/>
  <c r="L173" i="10"/>
  <c r="L179" i="10"/>
  <c r="L178" i="10"/>
  <c r="L85" i="10"/>
  <c r="G85" i="10"/>
  <c r="L193" i="10"/>
  <c r="L96" i="10"/>
  <c r="L95" i="10"/>
  <c r="L25" i="10"/>
  <c r="G25" i="10"/>
  <c r="G29" i="10"/>
  <c r="L29" i="10"/>
  <c r="L125" i="10"/>
  <c r="G125" i="10"/>
  <c r="L177" i="10"/>
  <c r="G177" i="10"/>
  <c r="G161" i="10"/>
  <c r="L160" i="10"/>
  <c r="G160" i="10"/>
  <c r="G199" i="10"/>
  <c r="L199" i="10"/>
  <c r="L114" i="10"/>
  <c r="L115" i="10"/>
  <c r="G80" i="10"/>
  <c r="F207" i="10"/>
  <c r="L30" i="10"/>
  <c r="G30" i="10"/>
  <c r="L20" i="9"/>
  <c r="L149" i="9"/>
  <c r="L186" i="9"/>
  <c r="L36" i="9"/>
  <c r="L41" i="9"/>
  <c r="L98" i="9"/>
  <c r="L182" i="9"/>
  <c r="L93" i="9"/>
  <c r="L150" i="9"/>
  <c r="L180" i="9"/>
  <c r="L15" i="9"/>
  <c r="G15" i="9"/>
  <c r="L153" i="9"/>
  <c r="G45" i="9"/>
  <c r="G46" i="9" s="1"/>
  <c r="L11" i="9"/>
  <c r="G16" i="9"/>
  <c r="L35" i="9"/>
  <c r="G35" i="9"/>
  <c r="G36" i="9" s="1"/>
  <c r="G9" i="9"/>
  <c r="G10" i="9" s="1"/>
  <c r="L87" i="9"/>
  <c r="L82" i="9"/>
  <c r="D207" i="9"/>
  <c r="G37" i="9"/>
  <c r="G19" i="9"/>
  <c r="G22" i="9"/>
  <c r="L48" i="9"/>
  <c r="G33" i="9"/>
  <c r="G34" i="9" s="1"/>
  <c r="L57" i="9"/>
  <c r="G66" i="9"/>
  <c r="G67" i="9" s="1"/>
  <c r="L40" i="9"/>
  <c r="G40" i="9"/>
  <c r="G41" i="9"/>
  <c r="G56" i="9"/>
  <c r="G57" i="9" s="1"/>
  <c r="L68" i="9"/>
  <c r="L65" i="9"/>
  <c r="G65" i="9"/>
  <c r="L92" i="9"/>
  <c r="G92" i="9"/>
  <c r="L43" i="9"/>
  <c r="L42" i="9"/>
  <c r="L136" i="9"/>
  <c r="G135" i="9"/>
  <c r="G136" i="9"/>
  <c r="G42" i="9"/>
  <c r="G43" i="9" s="1"/>
  <c r="G49" i="9"/>
  <c r="G7" i="9"/>
  <c r="F207" i="9"/>
  <c r="L60" i="9"/>
  <c r="G60" i="9"/>
  <c r="G61" i="9" s="1"/>
  <c r="L90" i="9"/>
  <c r="G27" i="9"/>
  <c r="L47" i="9"/>
  <c r="L61" i="9"/>
  <c r="G71" i="9"/>
  <c r="G80" i="9"/>
  <c r="L109" i="9"/>
  <c r="L108" i="9"/>
  <c r="G163" i="9"/>
  <c r="L101" i="9"/>
  <c r="G130" i="9"/>
  <c r="L154" i="9"/>
  <c r="G93" i="9"/>
  <c r="L100" i="9"/>
  <c r="L114" i="9"/>
  <c r="G114" i="9"/>
  <c r="G115" i="9" s="1"/>
  <c r="L121" i="9"/>
  <c r="L123" i="9"/>
  <c r="G64" i="9"/>
  <c r="G104" i="9"/>
  <c r="L106" i="9"/>
  <c r="G176" i="9"/>
  <c r="G58" i="9"/>
  <c r="G59" i="9" s="1"/>
  <c r="L80" i="9"/>
  <c r="G82" i="9"/>
  <c r="G90" i="9"/>
  <c r="G94" i="9"/>
  <c r="L176" i="9"/>
  <c r="L115" i="9"/>
  <c r="L122" i="9"/>
  <c r="L134" i="9"/>
  <c r="L133" i="9"/>
  <c r="L78" i="9"/>
  <c r="G78" i="9"/>
  <c r="L113" i="9"/>
  <c r="G118" i="9"/>
  <c r="G143" i="9"/>
  <c r="G156" i="9"/>
  <c r="L156" i="9"/>
  <c r="G55" i="9"/>
  <c r="L62" i="9"/>
  <c r="L69" i="9"/>
  <c r="G103" i="9"/>
  <c r="G111" i="9"/>
  <c r="L130" i="9"/>
  <c r="L167" i="9"/>
  <c r="G195" i="9"/>
  <c r="L195" i="9"/>
  <c r="G52" i="9"/>
  <c r="G70" i="9"/>
  <c r="L81" i="9"/>
  <c r="G81" i="9"/>
  <c r="L91" i="9"/>
  <c r="G91" i="9"/>
  <c r="L97" i="9"/>
  <c r="L118" i="9"/>
  <c r="G122" i="9"/>
  <c r="L145" i="9"/>
  <c r="G145" i="9"/>
  <c r="L203" i="9"/>
  <c r="G203" i="9"/>
  <c r="L94" i="9"/>
  <c r="L120" i="9"/>
  <c r="L132" i="9"/>
  <c r="L137" i="9"/>
  <c r="L141" i="9"/>
  <c r="G142" i="9"/>
  <c r="L157" i="9"/>
  <c r="L165" i="9"/>
  <c r="L166" i="9"/>
  <c r="L171" i="9"/>
  <c r="L174" i="9"/>
  <c r="G178" i="9"/>
  <c r="G202" i="9"/>
  <c r="G205" i="9"/>
  <c r="G77" i="9"/>
  <c r="G121" i="9"/>
  <c r="G132" i="9"/>
  <c r="G141" i="9"/>
  <c r="G168" i="9"/>
  <c r="G169" i="9" s="1"/>
  <c r="G106" i="9"/>
  <c r="L142" i="9"/>
  <c r="G155" i="9"/>
  <c r="L202" i="9"/>
  <c r="G109" i="9"/>
  <c r="G117" i="9"/>
  <c r="G123" i="9"/>
  <c r="G180" i="9"/>
  <c r="G119" i="9"/>
  <c r="G131" i="9"/>
  <c r="G137" i="9"/>
  <c r="G140" i="9"/>
  <c r="G149" i="9"/>
  <c r="G157" i="9"/>
  <c r="G108" i="9"/>
  <c r="G116" i="9"/>
  <c r="G189" i="9"/>
  <c r="G205" i="8"/>
  <c r="G206" i="8"/>
  <c r="G202" i="8"/>
  <c r="L195" i="8"/>
  <c r="G195" i="8"/>
  <c r="L188" i="8"/>
  <c r="G188" i="8"/>
  <c r="L187" i="8"/>
  <c r="G187" i="8"/>
  <c r="G186" i="8"/>
  <c r="L185" i="8"/>
  <c r="G185" i="8"/>
  <c r="L184" i="8"/>
  <c r="G184" i="8"/>
  <c r="L183" i="8"/>
  <c r="G183" i="8"/>
  <c r="G182" i="8"/>
  <c r="G181" i="8"/>
  <c r="G178" i="8"/>
  <c r="G179" i="8"/>
  <c r="G174" i="8"/>
  <c r="G170" i="8"/>
  <c r="G171" i="8" s="1"/>
  <c r="L166" i="8"/>
  <c r="L167" i="8"/>
  <c r="G166" i="8"/>
  <c r="G167" i="8" s="1"/>
  <c r="L165" i="8"/>
  <c r="G165" i="8"/>
  <c r="G159" i="8"/>
  <c r="L159" i="8"/>
  <c r="G156" i="8"/>
  <c r="G153" i="8"/>
  <c r="G154" i="8" s="1"/>
  <c r="L152" i="8"/>
  <c r="G152" i="8"/>
  <c r="L151" i="8"/>
  <c r="G151" i="8"/>
  <c r="G150" i="8"/>
  <c r="L145" i="8"/>
  <c r="G142" i="8"/>
  <c r="G140" i="8"/>
  <c r="G136" i="8"/>
  <c r="G134" i="8"/>
  <c r="G133" i="8"/>
  <c r="G125" i="8"/>
  <c r="L125" i="8"/>
  <c r="G122" i="8"/>
  <c r="G114" i="8"/>
  <c r="G115" i="8" s="1"/>
  <c r="G108" i="8"/>
  <c r="G106" i="8"/>
  <c r="L99" i="8"/>
  <c r="G99" i="8"/>
  <c r="L93" i="8"/>
  <c r="L85" i="8"/>
  <c r="L79" i="8"/>
  <c r="G79" i="8"/>
  <c r="G80" i="8"/>
  <c r="G76" i="8"/>
  <c r="G71" i="8"/>
  <c r="L69" i="8"/>
  <c r="G68" i="8"/>
  <c r="L59" i="8"/>
  <c r="G58" i="8"/>
  <c r="G59" i="8" s="1"/>
  <c r="L136" i="8"/>
  <c r="L48" i="8"/>
  <c r="L44" i="8"/>
  <c r="G44" i="8"/>
  <c r="G37" i="8"/>
  <c r="L35" i="8"/>
  <c r="L25" i="8"/>
  <c r="L24" i="8"/>
  <c r="G22" i="8"/>
  <c r="L22" i="8"/>
  <c r="L21" i="8"/>
  <c r="L200" i="11" l="1"/>
  <c r="G200" i="11"/>
  <c r="G32" i="11"/>
  <c r="L32" i="11"/>
  <c r="J207" i="10"/>
  <c r="L122" i="10"/>
  <c r="L121" i="10"/>
  <c r="L51" i="10"/>
  <c r="K207" i="10"/>
  <c r="L52" i="10"/>
  <c r="G190" i="10"/>
  <c r="G17" i="10"/>
  <c r="L74" i="10"/>
  <c r="L75" i="10" s="1"/>
  <c r="L190" i="10"/>
  <c r="L17" i="10"/>
  <c r="L16" i="10"/>
  <c r="L89" i="10"/>
  <c r="G89" i="10"/>
  <c r="L201" i="10"/>
  <c r="G201" i="10"/>
  <c r="G32" i="10"/>
  <c r="L200" i="10"/>
  <c r="G200" i="10"/>
  <c r="L8" i="10"/>
  <c r="L83" i="10"/>
  <c r="G83" i="10"/>
  <c r="L32" i="10"/>
  <c r="L146" i="10"/>
  <c r="G146" i="10"/>
  <c r="G63" i="10"/>
  <c r="L162" i="10"/>
  <c r="G162" i="10"/>
  <c r="L63" i="10"/>
  <c r="L192" i="9"/>
  <c r="L189" i="9"/>
  <c r="L9" i="9"/>
  <c r="L10" i="9" s="1"/>
  <c r="L79" i="9"/>
  <c r="L45" i="9"/>
  <c r="L26" i="9"/>
  <c r="L155" i="9"/>
  <c r="L117" i="9"/>
  <c r="L22" i="9"/>
  <c r="L107" i="9"/>
  <c r="L138" i="9"/>
  <c r="L135" i="9"/>
  <c r="G128" i="9"/>
  <c r="L128" i="9"/>
  <c r="G191" i="9"/>
  <c r="L191" i="9"/>
  <c r="L193" i="9"/>
  <c r="G193" i="9"/>
  <c r="L84" i="9"/>
  <c r="G84" i="9"/>
  <c r="L197" i="9"/>
  <c r="G197" i="9"/>
  <c r="I207" i="9"/>
  <c r="G8" i="9"/>
  <c r="G95" i="9"/>
  <c r="G96" i="9"/>
  <c r="L148" i="9"/>
  <c r="G148" i="9"/>
  <c r="L198" i="9"/>
  <c r="G198" i="9"/>
  <c r="L38" i="9"/>
  <c r="L143" i="9"/>
  <c r="L178" i="9"/>
  <c r="L25" i="9"/>
  <c r="G25" i="9"/>
  <c r="L59" i="9"/>
  <c r="L58" i="9"/>
  <c r="L105" i="9"/>
  <c r="L104" i="9"/>
  <c r="L179" i="9"/>
  <c r="G38" i="9"/>
  <c r="L147" i="9"/>
  <c r="G147" i="9"/>
  <c r="G139" i="9"/>
  <c r="L139" i="9"/>
  <c r="G120" i="9"/>
  <c r="L126" i="9"/>
  <c r="G126" i="9"/>
  <c r="L72" i="9"/>
  <c r="G72" i="9"/>
  <c r="G75" i="9"/>
  <c r="G74" i="9"/>
  <c r="G124" i="9"/>
  <c r="L177" i="9"/>
  <c r="G177" i="9"/>
  <c r="G51" i="9"/>
  <c r="G161" i="9"/>
  <c r="L37" i="9"/>
  <c r="G86" i="9"/>
  <c r="L86" i="9"/>
  <c r="L124" i="9"/>
  <c r="L160" i="9"/>
  <c r="G160" i="9"/>
  <c r="L144" i="9"/>
  <c r="G144" i="9"/>
  <c r="L125" i="9"/>
  <c r="G125" i="9"/>
  <c r="L204" i="9"/>
  <c r="G204" i="9"/>
  <c r="L53" i="9"/>
  <c r="L52" i="9"/>
  <c r="L51" i="9"/>
  <c r="L54" i="9"/>
  <c r="L55" i="9"/>
  <c r="L63" i="9"/>
  <c r="G63" i="9"/>
  <c r="L24" i="9"/>
  <c r="G24" i="9"/>
  <c r="G85" i="9"/>
  <c r="L85" i="9"/>
  <c r="L119" i="9"/>
  <c r="L196" i="9"/>
  <c r="G196" i="9"/>
  <c r="L205" i="9"/>
  <c r="G158" i="9"/>
  <c r="L140" i="9"/>
  <c r="L19" i="9"/>
  <c r="G12" i="9"/>
  <c r="L12" i="9"/>
  <c r="L175" i="9"/>
  <c r="G73" i="9"/>
  <c r="L73" i="9"/>
  <c r="L163" i="9"/>
  <c r="L194" i="9"/>
  <c r="G194" i="9"/>
  <c r="L129" i="9"/>
  <c r="G129" i="9"/>
  <c r="L164" i="9"/>
  <c r="G164" i="9"/>
  <c r="L161" i="9"/>
  <c r="G69" i="9"/>
  <c r="L206" i="9"/>
  <c r="L158" i="9"/>
  <c r="L131" i="9"/>
  <c r="L49" i="9"/>
  <c r="E207" i="9"/>
  <c r="C207" i="9"/>
  <c r="L13" i="9"/>
  <c r="G13" i="9"/>
  <c r="L33" i="9"/>
  <c r="L34" i="9" s="1"/>
  <c r="G26" i="9"/>
  <c r="H207" i="9"/>
  <c r="L7" i="9"/>
  <c r="L127" i="9"/>
  <c r="G127" i="9"/>
  <c r="L172" i="9"/>
  <c r="L173" i="9"/>
  <c r="L170" i="9"/>
  <c r="L66" i="9"/>
  <c r="L67" i="9"/>
  <c r="L110" i="9"/>
  <c r="L111" i="9"/>
  <c r="G192" i="9"/>
  <c r="G138" i="9"/>
  <c r="G199" i="9"/>
  <c r="L199" i="9"/>
  <c r="L71" i="9"/>
  <c r="G17" i="9"/>
  <c r="L56" i="9"/>
  <c r="L27" i="9"/>
  <c r="L14" i="9"/>
  <c r="G14" i="9"/>
  <c r="L23" i="9"/>
  <c r="L181" i="8"/>
  <c r="L150" i="8"/>
  <c r="L186" i="8"/>
  <c r="L68" i="8"/>
  <c r="L182" i="8"/>
  <c r="L115" i="8"/>
  <c r="L141" i="8"/>
  <c r="L180" i="8"/>
  <c r="L71" i="8"/>
  <c r="L23" i="8"/>
  <c r="L45" i="8"/>
  <c r="G21" i="8"/>
  <c r="G24" i="8"/>
  <c r="L36" i="8"/>
  <c r="G33" i="8"/>
  <c r="G34" i="8" s="1"/>
  <c r="L9" i="8"/>
  <c r="L10" i="8" s="1"/>
  <c r="G11" i="8"/>
  <c r="G19" i="8"/>
  <c r="L27" i="8"/>
  <c r="L30" i="8"/>
  <c r="L43" i="8"/>
  <c r="L61" i="8"/>
  <c r="L26" i="8"/>
  <c r="G26" i="8"/>
  <c r="G27" i="8"/>
  <c r="G41" i="8"/>
  <c r="L113" i="8"/>
  <c r="G113" i="8"/>
  <c r="G112" i="8"/>
  <c r="L40" i="8"/>
  <c r="L41" i="8"/>
  <c r="G7" i="8"/>
  <c r="G35" i="8"/>
  <c r="G36" i="8" s="1"/>
  <c r="G23" i="8"/>
  <c r="G53" i="8"/>
  <c r="G52" i="8"/>
  <c r="G55" i="8"/>
  <c r="G51" i="8"/>
  <c r="G54" i="8"/>
  <c r="L82" i="8"/>
  <c r="G96" i="8"/>
  <c r="G95" i="8"/>
  <c r="L29" i="8"/>
  <c r="G29" i="8"/>
  <c r="G18" i="8"/>
  <c r="D207" i="8"/>
  <c r="G9" i="8"/>
  <c r="G10" i="8" s="1"/>
  <c r="L19" i="8"/>
  <c r="G25" i="8"/>
  <c r="G49" i="8"/>
  <c r="G82" i="8"/>
  <c r="L49" i="8"/>
  <c r="G64" i="8"/>
  <c r="G116" i="8"/>
  <c r="L73" i="8"/>
  <c r="G73" i="8"/>
  <c r="L111" i="8"/>
  <c r="L110" i="8"/>
  <c r="E207" i="8"/>
  <c r="L65" i="8"/>
  <c r="L80" i="8"/>
  <c r="G66" i="8"/>
  <c r="G67" i="8" s="1"/>
  <c r="L47" i="8"/>
  <c r="G47" i="8"/>
  <c r="G48" i="8" s="1"/>
  <c r="L56" i="8"/>
  <c r="G56" i="8"/>
  <c r="G57" i="8" s="1"/>
  <c r="G62" i="8"/>
  <c r="G85" i="8"/>
  <c r="L107" i="8"/>
  <c r="G40" i="8"/>
  <c r="G45" i="8"/>
  <c r="G46" i="8" s="1"/>
  <c r="L60" i="8"/>
  <c r="G60" i="8"/>
  <c r="G61" i="8" s="1"/>
  <c r="L62" i="8"/>
  <c r="L72" i="8"/>
  <c r="G72" i="8"/>
  <c r="G78" i="8"/>
  <c r="L87" i="8"/>
  <c r="L57" i="8"/>
  <c r="L58" i="8"/>
  <c r="G42" i="8"/>
  <c r="G43" i="8" s="1"/>
  <c r="L76" i="8"/>
  <c r="G81" i="8"/>
  <c r="G107" i="8"/>
  <c r="L126" i="8"/>
  <c r="G126" i="8"/>
  <c r="G138" i="8"/>
  <c r="G98" i="8"/>
  <c r="L104" i="8"/>
  <c r="G121" i="8"/>
  <c r="G120" i="8"/>
  <c r="L123" i="8"/>
  <c r="L132" i="8"/>
  <c r="G132" i="8"/>
  <c r="L137" i="8"/>
  <c r="L161" i="8"/>
  <c r="G93" i="8"/>
  <c r="L98" i="8"/>
  <c r="G123" i="8"/>
  <c r="L140" i="8"/>
  <c r="L147" i="8"/>
  <c r="G163" i="8"/>
  <c r="L174" i="8"/>
  <c r="L169" i="8"/>
  <c r="G119" i="8"/>
  <c r="G131" i="8"/>
  <c r="G137" i="8"/>
  <c r="L148" i="8"/>
  <c r="G148" i="8"/>
  <c r="L153" i="8"/>
  <c r="L88" i="8"/>
  <c r="L101" i="8"/>
  <c r="G104" i="8"/>
  <c r="L108" i="8"/>
  <c r="G111" i="8"/>
  <c r="L154" i="8"/>
  <c r="L77" i="8"/>
  <c r="L91" i="8"/>
  <c r="L114" i="8"/>
  <c r="L120" i="8"/>
  <c r="L122" i="8"/>
  <c r="L129" i="8"/>
  <c r="L143" i="8"/>
  <c r="G143" i="8"/>
  <c r="G91" i="8"/>
  <c r="G97" i="8"/>
  <c r="G105" i="8"/>
  <c r="L106" i="8"/>
  <c r="G124" i="8"/>
  <c r="G109" i="8"/>
  <c r="L109" i="8"/>
  <c r="L133" i="8"/>
  <c r="G135" i="8"/>
  <c r="L155" i="8"/>
  <c r="L156" i="8"/>
  <c r="L135" i="8"/>
  <c r="L149" i="8"/>
  <c r="L203" i="8"/>
  <c r="G203" i="8"/>
  <c r="G88" i="8"/>
  <c r="L97" i="8"/>
  <c r="G100" i="8"/>
  <c r="G101" i="8" s="1"/>
  <c r="L105" i="8"/>
  <c r="G110" i="8"/>
  <c r="L157" i="8"/>
  <c r="L171" i="8"/>
  <c r="G172" i="8"/>
  <c r="G173" i="8" s="1"/>
  <c r="L189" i="8"/>
  <c r="G141" i="8"/>
  <c r="G168" i="8"/>
  <c r="G169" i="8" s="1"/>
  <c r="G155" i="8"/>
  <c r="G180" i="8"/>
  <c r="G147" i="8"/>
  <c r="G149" i="8"/>
  <c r="G145" i="8"/>
  <c r="G157" i="8"/>
  <c r="L163" i="8"/>
  <c r="G189" i="8"/>
  <c r="G195" i="7"/>
  <c r="L188" i="7"/>
  <c r="G188" i="7"/>
  <c r="L187" i="7"/>
  <c r="G187" i="7"/>
  <c r="L186" i="7"/>
  <c r="G186" i="7"/>
  <c r="L185" i="7"/>
  <c r="G185" i="7"/>
  <c r="L184" i="7"/>
  <c r="G184" i="7"/>
  <c r="G183" i="7"/>
  <c r="L182" i="7"/>
  <c r="G182" i="7"/>
  <c r="L181" i="7"/>
  <c r="G181" i="7"/>
  <c r="G178" i="7"/>
  <c r="G165" i="7"/>
  <c r="G156" i="7"/>
  <c r="L152" i="7"/>
  <c r="G152" i="7"/>
  <c r="L151" i="7"/>
  <c r="G151" i="7"/>
  <c r="G150" i="7"/>
  <c r="G136" i="7"/>
  <c r="L136" i="7"/>
  <c r="L99" i="7"/>
  <c r="G99" i="7"/>
  <c r="L87" i="7"/>
  <c r="G79" i="7"/>
  <c r="G78" i="7"/>
  <c r="G74" i="7"/>
  <c r="L73" i="7"/>
  <c r="L69" i="7"/>
  <c r="L64" i="7"/>
  <c r="L44" i="7"/>
  <c r="G44" i="7"/>
  <c r="L25" i="7"/>
  <c r="G14" i="7"/>
  <c r="L207" i="10" l="1"/>
  <c r="G207" i="9"/>
  <c r="L21" i="9"/>
  <c r="G21" i="9"/>
  <c r="L8" i="9"/>
  <c r="L169" i="9"/>
  <c r="L83" i="9"/>
  <c r="G83" i="9"/>
  <c r="L168" i="9"/>
  <c r="L190" i="9"/>
  <c r="G190" i="9"/>
  <c r="L30" i="9"/>
  <c r="G30" i="9"/>
  <c r="L74" i="9"/>
  <c r="L75" i="9" s="1"/>
  <c r="L17" i="9"/>
  <c r="L16" i="9"/>
  <c r="J207" i="9"/>
  <c r="L89" i="9"/>
  <c r="G175" i="9"/>
  <c r="L28" i="9"/>
  <c r="G28" i="9"/>
  <c r="G89" i="9"/>
  <c r="G31" i="9"/>
  <c r="L31" i="9"/>
  <c r="G50" i="9"/>
  <c r="L50" i="9"/>
  <c r="G146" i="9"/>
  <c r="L29" i="9"/>
  <c r="G29" i="9"/>
  <c r="L201" i="9"/>
  <c r="G201" i="9"/>
  <c r="L162" i="9"/>
  <c r="G162" i="9"/>
  <c r="G23" i="9"/>
  <c r="K207" i="9"/>
  <c r="L146" i="9"/>
  <c r="L96" i="9"/>
  <c r="L95" i="9"/>
  <c r="L200" i="9"/>
  <c r="G200" i="9"/>
  <c r="L11" i="8"/>
  <c r="L202" i="8"/>
  <c r="L198" i="8"/>
  <c r="L134" i="8"/>
  <c r="L33" i="8"/>
  <c r="L34" i="8" s="1"/>
  <c r="L78" i="8"/>
  <c r="L131" i="8"/>
  <c r="L81" i="8"/>
  <c r="L119" i="8"/>
  <c r="L175" i="8"/>
  <c r="G175" i="8"/>
  <c r="G90" i="8"/>
  <c r="L90" i="8"/>
  <c r="G70" i="8"/>
  <c r="G69" i="8"/>
  <c r="L84" i="8"/>
  <c r="G84" i="8"/>
  <c r="G13" i="8"/>
  <c r="L13" i="8"/>
  <c r="L177" i="8"/>
  <c r="G177" i="8"/>
  <c r="G198" i="8"/>
  <c r="L121" i="8"/>
  <c r="L95" i="8"/>
  <c r="L96" i="8"/>
  <c r="I207" i="8"/>
  <c r="L94" i="8"/>
  <c r="L197" i="8"/>
  <c r="G197" i="8"/>
  <c r="G74" i="8"/>
  <c r="L7" i="8"/>
  <c r="G190" i="8"/>
  <c r="L204" i="8"/>
  <c r="G204" i="8"/>
  <c r="L196" i="8"/>
  <c r="G196" i="8"/>
  <c r="L179" i="8"/>
  <c r="L178" i="8"/>
  <c r="L168" i="8"/>
  <c r="L138" i="8"/>
  <c r="G65" i="8"/>
  <c r="G30" i="8"/>
  <c r="L14" i="8"/>
  <c r="G14" i="8"/>
  <c r="G28" i="8"/>
  <c r="L28" i="8"/>
  <c r="L31" i="8"/>
  <c r="G31" i="8"/>
  <c r="L66" i="8"/>
  <c r="L67" i="8"/>
  <c r="F207" i="8"/>
  <c r="L37" i="8"/>
  <c r="L32" i="8"/>
  <c r="G32" i="8"/>
  <c r="L117" i="8"/>
  <c r="G117" i="8"/>
  <c r="G103" i="8"/>
  <c r="G102" i="8"/>
  <c r="L172" i="8"/>
  <c r="L173" i="8"/>
  <c r="L38" i="8"/>
  <c r="G38" i="8"/>
  <c r="G199" i="8"/>
  <c r="L199" i="8"/>
  <c r="G75" i="8"/>
  <c r="L130" i="8"/>
  <c r="G130" i="8"/>
  <c r="L12" i="8"/>
  <c r="G12" i="8"/>
  <c r="L139" i="8"/>
  <c r="G139" i="8"/>
  <c r="G193" i="8"/>
  <c r="L112" i="8"/>
  <c r="L53" i="8"/>
  <c r="L52" i="8"/>
  <c r="L54" i="8"/>
  <c r="L51" i="8"/>
  <c r="L55" i="8"/>
  <c r="L15" i="8"/>
  <c r="G15" i="8"/>
  <c r="G129" i="8"/>
  <c r="G158" i="8"/>
  <c r="L193" i="8"/>
  <c r="L100" i="8"/>
  <c r="L116" i="8"/>
  <c r="L176" i="8"/>
  <c r="G176" i="8"/>
  <c r="L144" i="8"/>
  <c r="G144" i="8"/>
  <c r="L158" i="8"/>
  <c r="L170" i="8"/>
  <c r="L192" i="8"/>
  <c r="L124" i="8"/>
  <c r="G161" i="8"/>
  <c r="G77" i="8"/>
  <c r="L20" i="8"/>
  <c r="G20" i="8"/>
  <c r="G8" i="8"/>
  <c r="L127" i="8"/>
  <c r="G127" i="8"/>
  <c r="L64" i="8"/>
  <c r="G94" i="8"/>
  <c r="L194" i="8"/>
  <c r="G194" i="8"/>
  <c r="L191" i="8"/>
  <c r="G191" i="8"/>
  <c r="L164" i="8"/>
  <c r="G164" i="8"/>
  <c r="L160" i="8"/>
  <c r="G160" i="8"/>
  <c r="L142" i="8"/>
  <c r="G192" i="8"/>
  <c r="L86" i="8"/>
  <c r="G86" i="8"/>
  <c r="L206" i="8"/>
  <c r="L205" i="8"/>
  <c r="G92" i="8"/>
  <c r="L92" i="8"/>
  <c r="C207" i="8"/>
  <c r="L42" i="8"/>
  <c r="G16" i="8"/>
  <c r="L183" i="7"/>
  <c r="L150" i="7"/>
  <c r="L71" i="7"/>
  <c r="L137" i="7"/>
  <c r="G20" i="7"/>
  <c r="L20" i="7"/>
  <c r="G112" i="7"/>
  <c r="G170" i="7"/>
  <c r="G171" i="7" s="1"/>
  <c r="G174" i="7"/>
  <c r="G73" i="7"/>
  <c r="G102" i="7"/>
  <c r="G108" i="7"/>
  <c r="G180" i="7"/>
  <c r="L59" i="7"/>
  <c r="G80" i="7"/>
  <c r="G110" i="7"/>
  <c r="G142" i="7"/>
  <c r="G202" i="7"/>
  <c r="G17" i="7"/>
  <c r="G70" i="7"/>
  <c r="G133" i="7"/>
  <c r="L195" i="7"/>
  <c r="G22" i="7"/>
  <c r="G122" i="7"/>
  <c r="L125" i="7"/>
  <c r="G134" i="7"/>
  <c r="L154" i="7"/>
  <c r="L165" i="7"/>
  <c r="G176" i="7"/>
  <c r="L141" i="7"/>
  <c r="L145" i="7"/>
  <c r="G179" i="7"/>
  <c r="L180" i="7"/>
  <c r="G56" i="7"/>
  <c r="G57" i="7" s="1"/>
  <c r="G104" i="7"/>
  <c r="G153" i="7"/>
  <c r="G154" i="7" s="1"/>
  <c r="G205" i="7"/>
  <c r="L27" i="7"/>
  <c r="L101" i="7"/>
  <c r="L153" i="7"/>
  <c r="G189" i="7"/>
  <c r="C207" i="7"/>
  <c r="G135" i="7"/>
  <c r="L14" i="7"/>
  <c r="G45" i="7"/>
  <c r="G46" i="7" s="1"/>
  <c r="L19" i="7"/>
  <c r="L26" i="7"/>
  <c r="L30" i="7"/>
  <c r="G49" i="7"/>
  <c r="L109" i="7"/>
  <c r="L108" i="7"/>
  <c r="G40" i="7"/>
  <c r="G11" i="7"/>
  <c r="G55" i="7"/>
  <c r="G51" i="7"/>
  <c r="G54" i="7"/>
  <c r="G53" i="7"/>
  <c r="L122" i="7"/>
  <c r="G37" i="7"/>
  <c r="G33" i="7"/>
  <c r="G34" i="7" s="1"/>
  <c r="L118" i="7"/>
  <c r="L117" i="7"/>
  <c r="G117" i="7"/>
  <c r="L22" i="7"/>
  <c r="L36" i="7"/>
  <c r="G7" i="7"/>
  <c r="G9" i="7"/>
  <c r="G10" i="7" s="1"/>
  <c r="G16" i="7"/>
  <c r="G52" i="7"/>
  <c r="G47" i="7"/>
  <c r="G48" i="7" s="1"/>
  <c r="L57" i="7"/>
  <c r="G19" i="7"/>
  <c r="G88" i="7"/>
  <c r="L113" i="7"/>
  <c r="L112" i="7"/>
  <c r="L104" i="7"/>
  <c r="L105" i="7"/>
  <c r="L35" i="7"/>
  <c r="L72" i="7"/>
  <c r="G72" i="7"/>
  <c r="G25" i="7"/>
  <c r="G26" i="7"/>
  <c r="G30" i="7"/>
  <c r="G76" i="7"/>
  <c r="D207" i="7"/>
  <c r="G60" i="7"/>
  <c r="G61" i="7" s="1"/>
  <c r="L135" i="7"/>
  <c r="G27" i="7"/>
  <c r="L100" i="7"/>
  <c r="G18" i="7"/>
  <c r="G35" i="7"/>
  <c r="G36" i="7" s="1"/>
  <c r="L47" i="7"/>
  <c r="L80" i="7"/>
  <c r="G42" i="7"/>
  <c r="G43" i="7" s="1"/>
  <c r="G118" i="7"/>
  <c r="L126" i="7"/>
  <c r="G126" i="7"/>
  <c r="L140" i="7"/>
  <c r="L42" i="7"/>
  <c r="L68" i="7"/>
  <c r="G109" i="7"/>
  <c r="G113" i="7"/>
  <c r="L148" i="7"/>
  <c r="G148" i="7"/>
  <c r="G95" i="7"/>
  <c r="L98" i="7"/>
  <c r="G98" i="7"/>
  <c r="G103" i="7"/>
  <c r="L143" i="7"/>
  <c r="G143" i="7"/>
  <c r="G206" i="7"/>
  <c r="G114" i="7"/>
  <c r="G115" i="7" s="1"/>
  <c r="G116" i="7"/>
  <c r="L78" i="7"/>
  <c r="G107" i="7"/>
  <c r="G106" i="7"/>
  <c r="L167" i="7"/>
  <c r="G58" i="7"/>
  <c r="G59" i="7" s="1"/>
  <c r="G62" i="7"/>
  <c r="G68" i="7"/>
  <c r="L131" i="7"/>
  <c r="G64" i="7"/>
  <c r="G66" i="7"/>
  <c r="G67" i="7" s="1"/>
  <c r="G81" i="7"/>
  <c r="G97" i="7"/>
  <c r="L130" i="7"/>
  <c r="G123" i="7"/>
  <c r="L149" i="7"/>
  <c r="L97" i="7"/>
  <c r="L132" i="7"/>
  <c r="L166" i="7"/>
  <c r="L176" i="7"/>
  <c r="L62" i="7"/>
  <c r="G71" i="7"/>
  <c r="L81" i="7"/>
  <c r="L103" i="7"/>
  <c r="L177" i="7"/>
  <c r="G177" i="7"/>
  <c r="L203" i="7"/>
  <c r="G203" i="7"/>
  <c r="G100" i="7"/>
  <c r="G101" i="7" s="1"/>
  <c r="L157" i="7"/>
  <c r="L171" i="7"/>
  <c r="G172" i="7"/>
  <c r="G173" i="7" s="1"/>
  <c r="G111" i="7"/>
  <c r="G121" i="7"/>
  <c r="G132" i="7"/>
  <c r="G141" i="7"/>
  <c r="G168" i="7"/>
  <c r="G169" i="7" s="1"/>
  <c r="G155" i="7"/>
  <c r="G166" i="7"/>
  <c r="G167" i="7" s="1"/>
  <c r="G119" i="7"/>
  <c r="G131" i="7"/>
  <c r="G137" i="7"/>
  <c r="G140" i="7"/>
  <c r="G149" i="7"/>
  <c r="L123" i="7"/>
  <c r="G125" i="7"/>
  <c r="G157" i="7"/>
  <c r="D207" i="6"/>
  <c r="E207" i="6"/>
  <c r="F207" i="6"/>
  <c r="C207" i="6"/>
  <c r="L186" i="5"/>
  <c r="G186" i="5"/>
  <c r="G185" i="5"/>
  <c r="G184" i="5"/>
  <c r="L183" i="5"/>
  <c r="G183" i="5"/>
  <c r="L182" i="5"/>
  <c r="G182" i="5"/>
  <c r="G181" i="5"/>
  <c r="G180" i="5"/>
  <c r="G179" i="5"/>
  <c r="G177" i="5"/>
  <c r="G172" i="5"/>
  <c r="L169" i="5"/>
  <c r="G164" i="5"/>
  <c r="G165" i="5" s="1"/>
  <c r="G163" i="5"/>
  <c r="G157" i="5"/>
  <c r="L157" i="5"/>
  <c r="G155" i="5"/>
  <c r="G150" i="5"/>
  <c r="L149" i="5"/>
  <c r="G149" i="5"/>
  <c r="L148" i="5"/>
  <c r="G148" i="5"/>
  <c r="G139" i="5"/>
  <c r="G135" i="5"/>
  <c r="G133" i="5"/>
  <c r="G134" i="5"/>
  <c r="G130" i="5"/>
  <c r="G121" i="5"/>
  <c r="L120" i="5"/>
  <c r="G120" i="5"/>
  <c r="G118" i="5"/>
  <c r="G115" i="5"/>
  <c r="G112" i="5"/>
  <c r="G113" i="5" s="1"/>
  <c r="G111" i="5"/>
  <c r="G106" i="5"/>
  <c r="G103" i="5"/>
  <c r="G100" i="5"/>
  <c r="G101" i="5" s="1"/>
  <c r="L99" i="5"/>
  <c r="G99" i="5"/>
  <c r="G92" i="5"/>
  <c r="L92" i="5"/>
  <c r="L91" i="5"/>
  <c r="G91" i="5"/>
  <c r="L90" i="5"/>
  <c r="G94" i="5"/>
  <c r="G74" i="5"/>
  <c r="G72" i="5"/>
  <c r="G73" i="5"/>
  <c r="L62" i="5"/>
  <c r="L44" i="5"/>
  <c r="G44" i="5"/>
  <c r="L43" i="5"/>
  <c r="G40" i="5"/>
  <c r="G22" i="5"/>
  <c r="G18" i="5"/>
  <c r="G7" i="5"/>
  <c r="L207" i="9" l="1"/>
  <c r="L32" i="9"/>
  <c r="G32" i="9"/>
  <c r="L63" i="8"/>
  <c r="G207" i="8"/>
  <c r="H207" i="8"/>
  <c r="L200" i="8"/>
  <c r="G200" i="8"/>
  <c r="L118" i="8"/>
  <c r="G118" i="8"/>
  <c r="L190" i="8"/>
  <c r="L8" i="8"/>
  <c r="G63" i="8"/>
  <c r="L128" i="8"/>
  <c r="G128" i="8"/>
  <c r="L74" i="8"/>
  <c r="L75" i="8" s="1"/>
  <c r="L89" i="8"/>
  <c r="G89" i="8"/>
  <c r="L83" i="8"/>
  <c r="G83" i="8"/>
  <c r="G17" i="8"/>
  <c r="L162" i="8"/>
  <c r="G162" i="8"/>
  <c r="L17" i="8"/>
  <c r="J207" i="8"/>
  <c r="K207" i="8"/>
  <c r="L146" i="8"/>
  <c r="G146" i="8"/>
  <c r="L50" i="8"/>
  <c r="G50" i="8"/>
  <c r="L16" i="8"/>
  <c r="L201" i="8"/>
  <c r="G201" i="8"/>
  <c r="L103" i="8"/>
  <c r="L102" i="8"/>
  <c r="L111" i="7"/>
  <c r="L110" i="7"/>
  <c r="L147" i="7"/>
  <c r="L56" i="7"/>
  <c r="L43" i="7"/>
  <c r="L17" i="7"/>
  <c r="F207" i="7"/>
  <c r="G145" i="7"/>
  <c r="L189" i="7"/>
  <c r="L192" i="7"/>
  <c r="L119" i="7"/>
  <c r="L74" i="7"/>
  <c r="L75" i="7" s="1"/>
  <c r="G41" i="7"/>
  <c r="G105" i="7"/>
  <c r="G69" i="7"/>
  <c r="L9" i="7"/>
  <c r="L10" i="7" s="1"/>
  <c r="G96" i="7"/>
  <c r="L11" i="7"/>
  <c r="L142" i="7"/>
  <c r="L121" i="7"/>
  <c r="L61" i="7"/>
  <c r="L174" i="7"/>
  <c r="L24" i="7"/>
  <c r="G24" i="7"/>
  <c r="L58" i="7"/>
  <c r="L84" i="7"/>
  <c r="G84" i="7"/>
  <c r="L159" i="7"/>
  <c r="G159" i="7"/>
  <c r="L169" i="7"/>
  <c r="L29" i="7"/>
  <c r="G29" i="7"/>
  <c r="G8" i="7"/>
  <c r="L194" i="7"/>
  <c r="G194" i="7"/>
  <c r="L85" i="7"/>
  <c r="G85" i="7"/>
  <c r="L133" i="7"/>
  <c r="G90" i="7"/>
  <c r="L90" i="7"/>
  <c r="L31" i="7"/>
  <c r="G31" i="7"/>
  <c r="G93" i="7"/>
  <c r="L93" i="7"/>
  <c r="L206" i="7"/>
  <c r="L205" i="7"/>
  <c r="G198" i="7"/>
  <c r="L134" i="7"/>
  <c r="L168" i="7"/>
  <c r="L92" i="7"/>
  <c r="G92" i="7"/>
  <c r="L37" i="7"/>
  <c r="L60" i="7"/>
  <c r="G12" i="7"/>
  <c r="L12" i="7"/>
  <c r="L77" i="7"/>
  <c r="G77" i="7"/>
  <c r="L204" i="7"/>
  <c r="G204" i="7"/>
  <c r="L202" i="7"/>
  <c r="L114" i="7"/>
  <c r="L115" i="7"/>
  <c r="G175" i="7"/>
  <c r="L198" i="7"/>
  <c r="L102" i="7"/>
  <c r="G28" i="7"/>
  <c r="L28" i="7"/>
  <c r="G82" i="7"/>
  <c r="L38" i="7"/>
  <c r="G38" i="7"/>
  <c r="L21" i="7"/>
  <c r="G21" i="7"/>
  <c r="G163" i="7"/>
  <c r="L163" i="7"/>
  <c r="L65" i="7"/>
  <c r="G65" i="7"/>
  <c r="L196" i="7"/>
  <c r="G196" i="7"/>
  <c r="L175" i="7"/>
  <c r="L95" i="7"/>
  <c r="L96" i="7"/>
  <c r="G193" i="7"/>
  <c r="L82" i="7"/>
  <c r="G94" i="7"/>
  <c r="L15" i="7"/>
  <c r="G15" i="7"/>
  <c r="J207" i="7"/>
  <c r="L138" i="7"/>
  <c r="G138" i="7"/>
  <c r="L155" i="7"/>
  <c r="L156" i="7"/>
  <c r="L170" i="7"/>
  <c r="G130" i="7"/>
  <c r="L193" i="7"/>
  <c r="G75" i="7"/>
  <c r="L94" i="7"/>
  <c r="G124" i="7"/>
  <c r="L191" i="7"/>
  <c r="G191" i="7"/>
  <c r="G147" i="7"/>
  <c r="L164" i="7"/>
  <c r="G164" i="7"/>
  <c r="L172" i="7"/>
  <c r="L173" i="7"/>
  <c r="L88" i="7"/>
  <c r="I207" i="7"/>
  <c r="L124" i="7"/>
  <c r="L127" i="7"/>
  <c r="G127" i="7"/>
  <c r="L179" i="7"/>
  <c r="L178" i="7"/>
  <c r="L116" i="7"/>
  <c r="L79" i="7"/>
  <c r="L16" i="7"/>
  <c r="L49" i="7"/>
  <c r="L66" i="7"/>
  <c r="G199" i="7"/>
  <c r="G207" i="7" s="1"/>
  <c r="L40" i="7"/>
  <c r="L41" i="7"/>
  <c r="L13" i="7"/>
  <c r="G13" i="7"/>
  <c r="G86" i="7"/>
  <c r="L86" i="7"/>
  <c r="L144" i="7"/>
  <c r="G144" i="7"/>
  <c r="G120" i="7"/>
  <c r="H207" i="7"/>
  <c r="L7" i="7"/>
  <c r="L67" i="7"/>
  <c r="L197" i="7"/>
  <c r="G197" i="7"/>
  <c r="G161" i="7"/>
  <c r="L161" i="7"/>
  <c r="L160" i="7"/>
  <c r="G160" i="7"/>
  <c r="L107" i="7"/>
  <c r="L106" i="7"/>
  <c r="L139" i="7"/>
  <c r="G139" i="7"/>
  <c r="L129" i="7"/>
  <c r="G129" i="7"/>
  <c r="L158" i="7"/>
  <c r="G158" i="7"/>
  <c r="G192" i="7"/>
  <c r="L120" i="7"/>
  <c r="L33" i="7"/>
  <c r="L34" i="7" s="1"/>
  <c r="L76" i="7"/>
  <c r="L91" i="7"/>
  <c r="G91" i="7"/>
  <c r="L48" i="7"/>
  <c r="L53" i="7"/>
  <c r="L52" i="7"/>
  <c r="L55" i="7"/>
  <c r="L54" i="7"/>
  <c r="L51" i="7"/>
  <c r="E207" i="7"/>
  <c r="J207" i="6"/>
  <c r="K207" i="6"/>
  <c r="I207" i="6"/>
  <c r="H207" i="6"/>
  <c r="G207" i="6"/>
  <c r="L184" i="5"/>
  <c r="L33" i="5"/>
  <c r="L34" i="5" s="1"/>
  <c r="L101" i="5"/>
  <c r="L180" i="5"/>
  <c r="L181" i="5"/>
  <c r="L185" i="5"/>
  <c r="L163" i="5"/>
  <c r="L165" i="5"/>
  <c r="L150" i="5"/>
  <c r="L20" i="5"/>
  <c r="G20" i="5"/>
  <c r="G17" i="5"/>
  <c r="G45" i="5"/>
  <c r="G46" i="5" s="1"/>
  <c r="L45" i="5"/>
  <c r="L31" i="5"/>
  <c r="L187" i="5"/>
  <c r="L36" i="5"/>
  <c r="L29" i="5"/>
  <c r="G31" i="5"/>
  <c r="G49" i="5"/>
  <c r="L41" i="5"/>
  <c r="G41" i="5"/>
  <c r="G27" i="5"/>
  <c r="L103" i="5"/>
  <c r="L102" i="5"/>
  <c r="G53" i="5"/>
  <c r="G54" i="5"/>
  <c r="G52" i="5"/>
  <c r="G55" i="5"/>
  <c r="L175" i="5"/>
  <c r="G175" i="5"/>
  <c r="L11" i="5"/>
  <c r="G11" i="5"/>
  <c r="L40" i="5"/>
  <c r="L38" i="5"/>
  <c r="L106" i="5"/>
  <c r="L107" i="5"/>
  <c r="L17" i="5"/>
  <c r="D205" i="5"/>
  <c r="G9" i="5"/>
  <c r="G10" i="5" s="1"/>
  <c r="L37" i="5"/>
  <c r="G38" i="5"/>
  <c r="L13" i="5"/>
  <c r="C205" i="5"/>
  <c r="G16" i="5"/>
  <c r="G19" i="5"/>
  <c r="G33" i="5"/>
  <c r="G34" i="5" s="1"/>
  <c r="G8" i="5"/>
  <c r="L87" i="5"/>
  <c r="L19" i="5"/>
  <c r="G66" i="5"/>
  <c r="G67" i="5" s="1"/>
  <c r="L94" i="5"/>
  <c r="L59" i="5"/>
  <c r="G58" i="5"/>
  <c r="G59" i="5" s="1"/>
  <c r="L68" i="5"/>
  <c r="G76" i="5"/>
  <c r="G60" i="5"/>
  <c r="G61" i="5" s="1"/>
  <c r="L35" i="5"/>
  <c r="G35" i="5"/>
  <c r="G36" i="5" s="1"/>
  <c r="G42" i="5"/>
  <c r="G43" i="5" s="1"/>
  <c r="L88" i="5"/>
  <c r="G88" i="5"/>
  <c r="L114" i="5"/>
  <c r="G114" i="5"/>
  <c r="G170" i="5"/>
  <c r="G171" i="5" s="1"/>
  <c r="G37" i="5"/>
  <c r="G109" i="5"/>
  <c r="L72" i="5"/>
  <c r="F205" i="5"/>
  <c r="G107" i="5"/>
  <c r="G123" i="5"/>
  <c r="L123" i="5"/>
  <c r="L42" i="5"/>
  <c r="L57" i="5"/>
  <c r="G68" i="5"/>
  <c r="L119" i="5"/>
  <c r="G119" i="5"/>
  <c r="L178" i="5"/>
  <c r="G178" i="5"/>
  <c r="G204" i="5"/>
  <c r="G71" i="5"/>
  <c r="G117" i="5"/>
  <c r="L137" i="5"/>
  <c r="G137" i="5"/>
  <c r="G143" i="5"/>
  <c r="L143" i="5"/>
  <c r="G70" i="5"/>
  <c r="L73" i="5"/>
  <c r="L145" i="5"/>
  <c r="L146" i="5"/>
  <c r="G146" i="5"/>
  <c r="G129" i="5"/>
  <c r="G138" i="5"/>
  <c r="G140" i="5"/>
  <c r="L147" i="5"/>
  <c r="L168" i="5"/>
  <c r="L66" i="5"/>
  <c r="G90" i="5"/>
  <c r="G95" i="5"/>
  <c r="G154" i="5"/>
  <c r="G153" i="5"/>
  <c r="G62" i="5"/>
  <c r="G97" i="5"/>
  <c r="G102" i="5"/>
  <c r="G110" i="5"/>
  <c r="L118" i="5"/>
  <c r="L61" i="5"/>
  <c r="L96" i="5"/>
  <c r="G105" i="5"/>
  <c r="L113" i="5"/>
  <c r="L112" i="5"/>
  <c r="G132" i="5"/>
  <c r="G141" i="5"/>
  <c r="L164" i="5"/>
  <c r="L177" i="5"/>
  <c r="L176" i="5"/>
  <c r="L179" i="5"/>
  <c r="L194" i="5"/>
  <c r="G194" i="5"/>
  <c r="G56" i="5"/>
  <c r="G57" i="5" s="1"/>
  <c r="G104" i="5"/>
  <c r="G108" i="5"/>
  <c r="G193" i="5"/>
  <c r="L193" i="5"/>
  <c r="L100" i="5"/>
  <c r="L115" i="5"/>
  <c r="L130" i="5"/>
  <c r="L139" i="5"/>
  <c r="L121" i="5"/>
  <c r="L134" i="5"/>
  <c r="L135" i="5"/>
  <c r="L141" i="5"/>
  <c r="L152" i="5"/>
  <c r="L155" i="5"/>
  <c r="L172" i="5"/>
  <c r="G176" i="5"/>
  <c r="G200" i="5"/>
  <c r="G203" i="5"/>
  <c r="G131" i="5"/>
  <c r="G96" i="5"/>
  <c r="G166" i="5"/>
  <c r="G167" i="5" s="1"/>
  <c r="L140" i="5"/>
  <c r="G145" i="5"/>
  <c r="G147" i="5"/>
  <c r="G151" i="5"/>
  <c r="G152" i="5" s="1"/>
  <c r="G168" i="5"/>
  <c r="G169" i="5" s="1"/>
  <c r="G187" i="5"/>
  <c r="G194" i="4"/>
  <c r="L193" i="4"/>
  <c r="L192" i="4"/>
  <c r="G192" i="4"/>
  <c r="L186" i="4"/>
  <c r="G186" i="4"/>
  <c r="L185" i="4"/>
  <c r="G185" i="4"/>
  <c r="L184" i="4"/>
  <c r="G184" i="4"/>
  <c r="L183" i="4"/>
  <c r="G183" i="4"/>
  <c r="L182" i="4"/>
  <c r="G182" i="4"/>
  <c r="G181" i="4"/>
  <c r="L180" i="4"/>
  <c r="G180" i="4"/>
  <c r="L179" i="4"/>
  <c r="G179" i="4"/>
  <c r="L155" i="4"/>
  <c r="G155" i="4"/>
  <c r="L150" i="4"/>
  <c r="G150" i="4"/>
  <c r="G149" i="4"/>
  <c r="G148" i="4"/>
  <c r="G146" i="4"/>
  <c r="L146" i="4"/>
  <c r="G143" i="4"/>
  <c r="L143" i="4"/>
  <c r="G138" i="4"/>
  <c r="G134" i="4"/>
  <c r="L134" i="4"/>
  <c r="L123" i="4"/>
  <c r="G123" i="4"/>
  <c r="G121" i="4"/>
  <c r="G120" i="4"/>
  <c r="G119" i="4"/>
  <c r="G118" i="4"/>
  <c r="L113" i="4"/>
  <c r="G111" i="4"/>
  <c r="G110" i="4"/>
  <c r="G105" i="4"/>
  <c r="G100" i="4"/>
  <c r="G101" i="4" s="1"/>
  <c r="L99" i="4"/>
  <c r="G99" i="4"/>
  <c r="G95" i="4"/>
  <c r="L94" i="4"/>
  <c r="L87" i="4"/>
  <c r="L80" i="4"/>
  <c r="G80" i="4"/>
  <c r="G74" i="4"/>
  <c r="G68" i="4"/>
  <c r="L55" i="4"/>
  <c r="G55" i="4"/>
  <c r="G52" i="4"/>
  <c r="G49" i="4"/>
  <c r="G47" i="4"/>
  <c r="G48" i="4" s="1"/>
  <c r="L48" i="4"/>
  <c r="G45" i="4"/>
  <c r="G46" i="4" s="1"/>
  <c r="L44" i="4"/>
  <c r="G44" i="4"/>
  <c r="G41" i="4"/>
  <c r="G38" i="4"/>
  <c r="G35" i="4"/>
  <c r="G36" i="4" s="1"/>
  <c r="L36" i="4"/>
  <c r="G27" i="4"/>
  <c r="G22" i="4"/>
  <c r="G18" i="4"/>
  <c r="G17" i="4"/>
  <c r="G7" i="4"/>
  <c r="G8" i="4" s="1"/>
  <c r="L207" i="8" l="1"/>
  <c r="K207" i="7"/>
  <c r="L199" i="7"/>
  <c r="G23" i="7"/>
  <c r="L23" i="7"/>
  <c r="L50" i="7"/>
  <c r="G50" i="7"/>
  <c r="L63" i="7"/>
  <c r="G63" i="7"/>
  <c r="L190" i="7"/>
  <c r="G190" i="7"/>
  <c r="G89" i="7"/>
  <c r="G32" i="7"/>
  <c r="L32" i="7"/>
  <c r="L89" i="7"/>
  <c r="G128" i="7"/>
  <c r="L128" i="7"/>
  <c r="L8" i="7"/>
  <c r="L146" i="7"/>
  <c r="G146" i="7"/>
  <c r="L83" i="7"/>
  <c r="G83" i="7"/>
  <c r="L201" i="7"/>
  <c r="G201" i="7"/>
  <c r="L162" i="7"/>
  <c r="G162" i="7"/>
  <c r="L45" i="7"/>
  <c r="L207" i="7" s="1"/>
  <c r="L207" i="6"/>
  <c r="L117" i="5"/>
  <c r="L203" i="5"/>
  <c r="L97" i="5"/>
  <c r="L138" i="5"/>
  <c r="L204" i="5"/>
  <c r="L67" i="5"/>
  <c r="L129" i="5"/>
  <c r="L95" i="5"/>
  <c r="L58" i="5"/>
  <c r="L71" i="5"/>
  <c r="I205" i="5"/>
  <c r="L27" i="5"/>
  <c r="L23" i="5"/>
  <c r="G23" i="5"/>
  <c r="L50" i="5"/>
  <c r="G50" i="5"/>
  <c r="L86" i="5"/>
  <c r="G86" i="5"/>
  <c r="G12" i="5"/>
  <c r="L162" i="5"/>
  <c r="G162" i="5"/>
  <c r="L142" i="5"/>
  <c r="G142" i="5"/>
  <c r="G69" i="5"/>
  <c r="L116" i="5"/>
  <c r="L171" i="5"/>
  <c r="L76" i="5"/>
  <c r="G51" i="5"/>
  <c r="L15" i="5"/>
  <c r="G15" i="5"/>
  <c r="L81" i="5"/>
  <c r="L25" i="5"/>
  <c r="G25" i="5"/>
  <c r="L78" i="5"/>
  <c r="G78" i="5"/>
  <c r="L196" i="5"/>
  <c r="G196" i="5"/>
  <c r="L133" i="5"/>
  <c r="G98" i="5"/>
  <c r="G47" i="5"/>
  <c r="G48" i="5" s="1"/>
  <c r="L124" i="5"/>
  <c r="G124" i="5"/>
  <c r="G21" i="5"/>
  <c r="L21" i="5"/>
  <c r="G190" i="5"/>
  <c r="G197" i="5"/>
  <c r="L197" i="5"/>
  <c r="L151" i="5"/>
  <c r="G81" i="5"/>
  <c r="L158" i="5"/>
  <c r="G158" i="5"/>
  <c r="L153" i="5"/>
  <c r="L154" i="5"/>
  <c r="L192" i="5"/>
  <c r="G192" i="5"/>
  <c r="G136" i="5"/>
  <c r="L136" i="5"/>
  <c r="L190" i="5"/>
  <c r="L105" i="5"/>
  <c r="L104" i="5"/>
  <c r="L9" i="5"/>
  <c r="L10" i="5" s="1"/>
  <c r="L56" i="5"/>
  <c r="L49" i="5"/>
  <c r="L77" i="5"/>
  <c r="G77" i="5"/>
  <c r="H205" i="5"/>
  <c r="L7" i="5"/>
  <c r="L127" i="5"/>
  <c r="G127" i="5"/>
  <c r="L125" i="5"/>
  <c r="G125" i="5"/>
  <c r="L191" i="5"/>
  <c r="G191" i="5"/>
  <c r="L161" i="5"/>
  <c r="G161" i="5"/>
  <c r="L174" i="5"/>
  <c r="G174" i="5"/>
  <c r="L166" i="5"/>
  <c r="L111" i="5"/>
  <c r="L110" i="5"/>
  <c r="L98" i="5"/>
  <c r="L16" i="5"/>
  <c r="L22" i="5"/>
  <c r="L64" i="5"/>
  <c r="G64" i="5"/>
  <c r="L24" i="5"/>
  <c r="G24" i="5"/>
  <c r="L195" i="5"/>
  <c r="G195" i="5"/>
  <c r="L156" i="5"/>
  <c r="G156" i="5"/>
  <c r="L109" i="5"/>
  <c r="L108" i="5"/>
  <c r="L93" i="5"/>
  <c r="G93" i="5"/>
  <c r="L159" i="5"/>
  <c r="G159" i="5"/>
  <c r="L173" i="5"/>
  <c r="G173" i="5"/>
  <c r="L132" i="5"/>
  <c r="L131" i="5"/>
  <c r="G128" i="5"/>
  <c r="L30" i="5"/>
  <c r="G30" i="5"/>
  <c r="L84" i="5"/>
  <c r="G84" i="5"/>
  <c r="L65" i="5"/>
  <c r="G65" i="5"/>
  <c r="G116" i="5"/>
  <c r="L170" i="5"/>
  <c r="G80" i="5"/>
  <c r="K205" i="5"/>
  <c r="G79" i="5"/>
  <c r="L85" i="5"/>
  <c r="G85" i="5"/>
  <c r="G122" i="5"/>
  <c r="L160" i="5"/>
  <c r="G160" i="5"/>
  <c r="G189" i="5"/>
  <c r="L189" i="5"/>
  <c r="L128" i="5"/>
  <c r="L74" i="5"/>
  <c r="L75" i="5" s="1"/>
  <c r="L167" i="5"/>
  <c r="G75" i="5"/>
  <c r="L69" i="5"/>
  <c r="L82" i="5"/>
  <c r="G82" i="5"/>
  <c r="L26" i="5"/>
  <c r="G26" i="5"/>
  <c r="L60" i="5"/>
  <c r="G29" i="5"/>
  <c r="E205" i="5"/>
  <c r="G13" i="5"/>
  <c r="L53" i="5"/>
  <c r="L54" i="5"/>
  <c r="L55" i="5"/>
  <c r="G28" i="5"/>
  <c r="L53" i="4"/>
  <c r="L102" i="4"/>
  <c r="L110" i="4"/>
  <c r="L112" i="4"/>
  <c r="L148" i="4"/>
  <c r="L167" i="4"/>
  <c r="L100" i="4"/>
  <c r="L117" i="4"/>
  <c r="L194" i="4"/>
  <c r="L118" i="4"/>
  <c r="L140" i="4"/>
  <c r="L35" i="4"/>
  <c r="L111" i="4"/>
  <c r="L187" i="4"/>
  <c r="L149" i="4"/>
  <c r="L181" i="4"/>
  <c r="L9" i="4"/>
  <c r="L10" i="4" s="1"/>
  <c r="L37" i="4"/>
  <c r="G37" i="4"/>
  <c r="L43" i="4"/>
  <c r="G11" i="4"/>
  <c r="G19" i="4"/>
  <c r="C205" i="4"/>
  <c r="G9" i="4"/>
  <c r="G10" i="4" s="1"/>
  <c r="L17" i="4"/>
  <c r="D205" i="4"/>
  <c r="L73" i="4"/>
  <c r="G73" i="4"/>
  <c r="G172" i="4"/>
  <c r="L7" i="4"/>
  <c r="L11" i="4"/>
  <c r="G16" i="4"/>
  <c r="G21" i="4"/>
  <c r="L20" i="4"/>
  <c r="G20" i="4"/>
  <c r="L33" i="4"/>
  <c r="L34" i="4" s="1"/>
  <c r="L42" i="4"/>
  <c r="L21" i="4"/>
  <c r="L41" i="4"/>
  <c r="L19" i="4"/>
  <c r="G33" i="4"/>
  <c r="G34" i="4" s="1"/>
  <c r="G40" i="4"/>
  <c r="G62" i="4"/>
  <c r="L27" i="4"/>
  <c r="L49" i="4"/>
  <c r="L62" i="4"/>
  <c r="G131" i="4"/>
  <c r="L88" i="4"/>
  <c r="G88" i="4"/>
  <c r="L47" i="4"/>
  <c r="G58" i="4"/>
  <c r="G59" i="4" s="1"/>
  <c r="G76" i="4"/>
  <c r="L38" i="4"/>
  <c r="L40" i="4"/>
  <c r="G42" i="4"/>
  <c r="G43" i="4" s="1"/>
  <c r="L45" i="4"/>
  <c r="L52" i="4"/>
  <c r="L61" i="4"/>
  <c r="G51" i="4"/>
  <c r="G60" i="4"/>
  <c r="G61" i="4" s="1"/>
  <c r="G66" i="4"/>
  <c r="G67" i="4" s="1"/>
  <c r="L74" i="4"/>
  <c r="L75" i="4" s="1"/>
  <c r="L79" i="4"/>
  <c r="L96" i="4"/>
  <c r="L97" i="4"/>
  <c r="G97" i="4"/>
  <c r="L103" i="4"/>
  <c r="G72" i="4"/>
  <c r="L81" i="4"/>
  <c r="G129" i="4"/>
  <c r="G203" i="4"/>
  <c r="L54" i="4"/>
  <c r="G56" i="4"/>
  <c r="G57" i="4" s="1"/>
  <c r="G93" i="4"/>
  <c r="L139" i="4"/>
  <c r="L191" i="4"/>
  <c r="G191" i="4"/>
  <c r="G53" i="4"/>
  <c r="G54" i="4"/>
  <c r="L59" i="4"/>
  <c r="L69" i="4"/>
  <c r="G108" i="4"/>
  <c r="G71" i="4"/>
  <c r="G94" i="4"/>
  <c r="L101" i="4"/>
  <c r="G128" i="4"/>
  <c r="L128" i="4"/>
  <c r="G135" i="4"/>
  <c r="G96" i="4"/>
  <c r="G104" i="4"/>
  <c r="L106" i="4"/>
  <c r="G106" i="4"/>
  <c r="L115" i="4"/>
  <c r="L133" i="4"/>
  <c r="G154" i="4"/>
  <c r="L196" i="4"/>
  <c r="G196" i="4"/>
  <c r="L200" i="4"/>
  <c r="G200" i="4"/>
  <c r="G103" i="4"/>
  <c r="G107" i="4"/>
  <c r="G147" i="4"/>
  <c r="G177" i="4"/>
  <c r="L189" i="4"/>
  <c r="L152" i="4"/>
  <c r="G151" i="4"/>
  <c r="G152" i="4" s="1"/>
  <c r="G112" i="4"/>
  <c r="G113" i="4" s="1"/>
  <c r="G114" i="4"/>
  <c r="L130" i="4"/>
  <c r="G139" i="4"/>
  <c r="L147" i="4"/>
  <c r="L154" i="4"/>
  <c r="L153" i="4"/>
  <c r="L178" i="4"/>
  <c r="L195" i="4"/>
  <c r="G195" i="4"/>
  <c r="L190" i="4"/>
  <c r="G190" i="4"/>
  <c r="G75" i="4"/>
  <c r="G79" i="4"/>
  <c r="G81" i="4"/>
  <c r="G102" i="4"/>
  <c r="G130" i="4"/>
  <c r="L138" i="4"/>
  <c r="L151" i="4"/>
  <c r="L177" i="4"/>
  <c r="L176" i="4"/>
  <c r="E205" i="4"/>
  <c r="L114" i="4"/>
  <c r="G117" i="4"/>
  <c r="L163" i="4"/>
  <c r="G163" i="4"/>
  <c r="L166" i="4"/>
  <c r="G166" i="4"/>
  <c r="G167" i="4" s="1"/>
  <c r="L174" i="4"/>
  <c r="L120" i="4"/>
  <c r="L121" i="4"/>
  <c r="G133" i="4"/>
  <c r="G164" i="4"/>
  <c r="G165" i="4" s="1"/>
  <c r="G193" i="4"/>
  <c r="L161" i="4"/>
  <c r="L172" i="4"/>
  <c r="G176" i="4"/>
  <c r="G189" i="4"/>
  <c r="G153" i="4"/>
  <c r="G140" i="4"/>
  <c r="G168" i="4"/>
  <c r="G169" i="4" s="1"/>
  <c r="G170" i="4"/>
  <c r="G171" i="4" s="1"/>
  <c r="G178" i="4"/>
  <c r="G187" i="4"/>
  <c r="L194" i="3"/>
  <c r="G194" i="3"/>
  <c r="L193" i="3"/>
  <c r="L192" i="3"/>
  <c r="G192" i="3"/>
  <c r="L189" i="3"/>
  <c r="L186" i="3"/>
  <c r="G186" i="3"/>
  <c r="L185" i="3"/>
  <c r="G185" i="3"/>
  <c r="L184" i="3"/>
  <c r="G184" i="3"/>
  <c r="L183" i="3"/>
  <c r="G183" i="3"/>
  <c r="L182" i="3"/>
  <c r="G182" i="3"/>
  <c r="G181" i="3"/>
  <c r="L180" i="3"/>
  <c r="G180" i="3"/>
  <c r="L179" i="3"/>
  <c r="G179" i="3"/>
  <c r="G155" i="3"/>
  <c r="L150" i="3"/>
  <c r="G150" i="3"/>
  <c r="L149" i="3"/>
  <c r="G149" i="3"/>
  <c r="G148" i="3"/>
  <c r="L146" i="3"/>
  <c r="L143" i="3"/>
  <c r="L139" i="3"/>
  <c r="G139" i="3"/>
  <c r="G138" i="3"/>
  <c r="G135" i="3"/>
  <c r="L134" i="3"/>
  <c r="G134" i="3"/>
  <c r="G125" i="3"/>
  <c r="L125" i="3"/>
  <c r="L123" i="3"/>
  <c r="G123" i="3"/>
  <c r="G121" i="3"/>
  <c r="G111" i="3"/>
  <c r="G103" i="3"/>
  <c r="G102" i="3"/>
  <c r="G100" i="3"/>
  <c r="G101" i="3" s="1"/>
  <c r="L99" i="3"/>
  <c r="G99" i="3"/>
  <c r="L92" i="3"/>
  <c r="G92" i="3"/>
  <c r="G91" i="3"/>
  <c r="L87" i="3"/>
  <c r="G81" i="3"/>
  <c r="G79" i="3"/>
  <c r="G75" i="3"/>
  <c r="G74" i="3"/>
  <c r="L73" i="3"/>
  <c r="G73" i="3"/>
  <c r="G68" i="3"/>
  <c r="G53" i="3"/>
  <c r="L44" i="3"/>
  <c r="G44" i="3"/>
  <c r="G42" i="3"/>
  <c r="G43" i="3" s="1"/>
  <c r="L36" i="3"/>
  <c r="G35" i="3"/>
  <c r="G36" i="3" s="1"/>
  <c r="G33" i="3"/>
  <c r="G34" i="3" s="1"/>
  <c r="L26" i="3"/>
  <c r="G18" i="3"/>
  <c r="L200" i="7" l="1"/>
  <c r="G200" i="7"/>
  <c r="L28" i="5"/>
  <c r="L200" i="5"/>
  <c r="L51" i="5"/>
  <c r="L12" i="5"/>
  <c r="L8" i="5"/>
  <c r="L52" i="5"/>
  <c r="L122" i="5"/>
  <c r="L89" i="5"/>
  <c r="G89" i="5"/>
  <c r="L199" i="5"/>
  <c r="G199" i="5"/>
  <c r="L48" i="5"/>
  <c r="L47" i="5"/>
  <c r="L83" i="5"/>
  <c r="G63" i="5"/>
  <c r="L198" i="5"/>
  <c r="G198" i="5"/>
  <c r="L144" i="5"/>
  <c r="G144" i="5"/>
  <c r="G83" i="5"/>
  <c r="L63" i="5"/>
  <c r="G32" i="5"/>
  <c r="L32" i="5"/>
  <c r="L14" i="5"/>
  <c r="G14" i="5"/>
  <c r="L202" i="5"/>
  <c r="G202" i="5"/>
  <c r="G205" i="5"/>
  <c r="J205" i="5"/>
  <c r="G188" i="5"/>
  <c r="L80" i="5"/>
  <c r="L79" i="5"/>
  <c r="L201" i="5"/>
  <c r="G201" i="5"/>
  <c r="L126" i="5"/>
  <c r="G126" i="5"/>
  <c r="L188" i="5"/>
  <c r="L135" i="4"/>
  <c r="L95" i="4"/>
  <c r="L72" i="4"/>
  <c r="L93" i="4"/>
  <c r="L169" i="4"/>
  <c r="L119" i="4"/>
  <c r="L126" i="4"/>
  <c r="G126" i="4"/>
  <c r="G161" i="4"/>
  <c r="L158" i="4"/>
  <c r="G158" i="4"/>
  <c r="G85" i="4"/>
  <c r="L85" i="4"/>
  <c r="L12" i="4"/>
  <c r="G12" i="4"/>
  <c r="L136" i="4"/>
  <c r="G136" i="4"/>
  <c r="G15" i="4"/>
  <c r="L15" i="4"/>
  <c r="L157" i="4"/>
  <c r="G157" i="4"/>
  <c r="L188" i="4"/>
  <c r="G188" i="4"/>
  <c r="L168" i="4"/>
  <c r="L170" i="4"/>
  <c r="L107" i="4"/>
  <c r="L105" i="4"/>
  <c r="L104" i="4"/>
  <c r="L71" i="4"/>
  <c r="L109" i="4"/>
  <c r="L108" i="4"/>
  <c r="G204" i="4"/>
  <c r="L129" i="4"/>
  <c r="L131" i="4"/>
  <c r="L132" i="4"/>
  <c r="G24" i="4"/>
  <c r="L16" i="4"/>
  <c r="H205" i="4"/>
  <c r="L127" i="4"/>
  <c r="G127" i="4"/>
  <c r="L156" i="4"/>
  <c r="G156" i="4"/>
  <c r="L91" i="4"/>
  <c r="G91" i="4"/>
  <c r="G145" i="4"/>
  <c r="L98" i="4"/>
  <c r="G98" i="4"/>
  <c r="G30" i="4"/>
  <c r="L30" i="4"/>
  <c r="G132" i="4"/>
  <c r="L64" i="4"/>
  <c r="G64" i="4"/>
  <c r="L13" i="4"/>
  <c r="G13" i="4"/>
  <c r="G137" i="4"/>
  <c r="L137" i="4"/>
  <c r="L162" i="4"/>
  <c r="G162" i="4"/>
  <c r="G116" i="4"/>
  <c r="L116" i="4"/>
  <c r="L202" i="4"/>
  <c r="G202" i="4"/>
  <c r="G29" i="4"/>
  <c r="L29" i="4"/>
  <c r="L171" i="4"/>
  <c r="G82" i="4"/>
  <c r="L82" i="4"/>
  <c r="L145" i="4"/>
  <c r="G70" i="4"/>
  <c r="G69" i="4"/>
  <c r="L204" i="4"/>
  <c r="L203" i="4"/>
  <c r="L67" i="4"/>
  <c r="L66" i="4"/>
  <c r="L31" i="4"/>
  <c r="G31" i="4"/>
  <c r="L175" i="4"/>
  <c r="G175" i="4"/>
  <c r="G28" i="4"/>
  <c r="K205" i="4"/>
  <c r="L197" i="4"/>
  <c r="G197" i="4"/>
  <c r="G205" i="4" s="1"/>
  <c r="L125" i="4"/>
  <c r="G125" i="4"/>
  <c r="L86" i="4"/>
  <c r="G86" i="4"/>
  <c r="L122" i="4"/>
  <c r="G122" i="4"/>
  <c r="L92" i="4"/>
  <c r="G92" i="4"/>
  <c r="L78" i="4"/>
  <c r="G78" i="4"/>
  <c r="L201" i="4"/>
  <c r="G201" i="4"/>
  <c r="G115" i="4"/>
  <c r="L68" i="4"/>
  <c r="L164" i="4"/>
  <c r="L77" i="4"/>
  <c r="G77" i="4"/>
  <c r="L58" i="4"/>
  <c r="L60" i="4"/>
  <c r="L65" i="4"/>
  <c r="G65" i="4"/>
  <c r="L22" i="4"/>
  <c r="L28" i="4"/>
  <c r="L142" i="4"/>
  <c r="G142" i="4"/>
  <c r="G109" i="4"/>
  <c r="L90" i="4"/>
  <c r="G141" i="4"/>
  <c r="L141" i="4"/>
  <c r="L84" i="4"/>
  <c r="G84" i="4"/>
  <c r="L51" i="4"/>
  <c r="L159" i="4"/>
  <c r="G159" i="4"/>
  <c r="L165" i="4"/>
  <c r="G174" i="4"/>
  <c r="L124" i="4"/>
  <c r="G124" i="4"/>
  <c r="F205" i="4"/>
  <c r="G23" i="4"/>
  <c r="L25" i="4"/>
  <c r="G25" i="4"/>
  <c r="L76" i="4"/>
  <c r="G90" i="4"/>
  <c r="L8" i="4"/>
  <c r="G14" i="4"/>
  <c r="L14" i="4"/>
  <c r="L26" i="4"/>
  <c r="G26" i="4"/>
  <c r="I205" i="4"/>
  <c r="L71" i="3"/>
  <c r="L57" i="3"/>
  <c r="L148" i="3"/>
  <c r="L103" i="3"/>
  <c r="L138" i="3"/>
  <c r="L91" i="3"/>
  <c r="L16" i="3"/>
  <c r="L187" i="3"/>
  <c r="L129" i="3"/>
  <c r="L181" i="3"/>
  <c r="C205" i="3"/>
  <c r="G9" i="3"/>
  <c r="G10" i="3" s="1"/>
  <c r="G27" i="3"/>
  <c r="D205" i="3"/>
  <c r="G11" i="3"/>
  <c r="G21" i="3"/>
  <c r="L17" i="3"/>
  <c r="G14" i="3"/>
  <c r="G16" i="3"/>
  <c r="F205" i="3"/>
  <c r="G22" i="3"/>
  <c r="G40" i="3"/>
  <c r="G28" i="3"/>
  <c r="L19" i="3"/>
  <c r="G19" i="3"/>
  <c r="G7" i="3"/>
  <c r="L11" i="3"/>
  <c r="G17" i="3"/>
  <c r="L14" i="3"/>
  <c r="L21" i="3"/>
  <c r="G26" i="3"/>
  <c r="G95" i="3"/>
  <c r="L35" i="3"/>
  <c r="L48" i="3"/>
  <c r="G62" i="3"/>
  <c r="L38" i="3"/>
  <c r="L37" i="3"/>
  <c r="L45" i="3"/>
  <c r="G45" i="3"/>
  <c r="G46" i="3" s="1"/>
  <c r="G49" i="3"/>
  <c r="G120" i="3"/>
  <c r="G119" i="3"/>
  <c r="G37" i="3"/>
  <c r="L97" i="3"/>
  <c r="G97" i="3"/>
  <c r="G54" i="3"/>
  <c r="G52" i="3"/>
  <c r="G55" i="3"/>
  <c r="G38" i="3"/>
  <c r="L47" i="3"/>
  <c r="G47" i="3"/>
  <c r="G48" i="3" s="1"/>
  <c r="L56" i="3"/>
  <c r="G56" i="3"/>
  <c r="G57" i="3" s="1"/>
  <c r="G41" i="3"/>
  <c r="L79" i="3"/>
  <c r="L114" i="3"/>
  <c r="G60" i="3"/>
  <c r="G61" i="3" s="1"/>
  <c r="G70" i="3"/>
  <c r="G80" i="3"/>
  <c r="G94" i="3"/>
  <c r="L154" i="3"/>
  <c r="G76" i="3"/>
  <c r="L102" i="3"/>
  <c r="G107" i="3"/>
  <c r="L111" i="3"/>
  <c r="L59" i="3"/>
  <c r="L64" i="3"/>
  <c r="G69" i="3"/>
  <c r="G122" i="3"/>
  <c r="G128" i="3"/>
  <c r="L128" i="3"/>
  <c r="L167" i="3"/>
  <c r="G58" i="3"/>
  <c r="G59" i="3" s="1"/>
  <c r="L74" i="3"/>
  <c r="L75" i="3" s="1"/>
  <c r="G78" i="3"/>
  <c r="L78" i="3"/>
  <c r="L93" i="3"/>
  <c r="G105" i="3"/>
  <c r="G66" i="3"/>
  <c r="G67" i="3" s="1"/>
  <c r="L88" i="3"/>
  <c r="G88" i="3"/>
  <c r="L94" i="3"/>
  <c r="G96" i="3"/>
  <c r="L109" i="3"/>
  <c r="L200" i="3"/>
  <c r="G200" i="3"/>
  <c r="G197" i="3"/>
  <c r="L69" i="3"/>
  <c r="G104" i="3"/>
  <c r="L107" i="3"/>
  <c r="G109" i="3"/>
  <c r="L110" i="3"/>
  <c r="G110" i="3"/>
  <c r="G118" i="3"/>
  <c r="G117" i="3"/>
  <c r="L163" i="3"/>
  <c r="G163" i="3"/>
  <c r="L196" i="3"/>
  <c r="G196" i="3"/>
  <c r="L108" i="3"/>
  <c r="L166" i="3"/>
  <c r="G166" i="3"/>
  <c r="G167" i="3" s="1"/>
  <c r="L174" i="3"/>
  <c r="G174" i="3"/>
  <c r="L191" i="3"/>
  <c r="G191" i="3"/>
  <c r="G203" i="3"/>
  <c r="L80" i="3"/>
  <c r="L81" i="3"/>
  <c r="G112" i="3"/>
  <c r="G113" i="3" s="1"/>
  <c r="G114" i="3"/>
  <c r="G130" i="3"/>
  <c r="L155" i="3"/>
  <c r="G71" i="3"/>
  <c r="L101" i="3"/>
  <c r="G106" i="3"/>
  <c r="G108" i="3"/>
  <c r="L113" i="3"/>
  <c r="L147" i="3"/>
  <c r="G147" i="3"/>
  <c r="G154" i="3"/>
  <c r="G129" i="3"/>
  <c r="L130" i="3"/>
  <c r="L140" i="3"/>
  <c r="L152" i="3"/>
  <c r="G151" i="3"/>
  <c r="G152" i="3" s="1"/>
  <c r="L178" i="3"/>
  <c r="L195" i="3"/>
  <c r="G195" i="3"/>
  <c r="L190" i="3"/>
  <c r="G190" i="3"/>
  <c r="G131" i="3"/>
  <c r="G132" i="3"/>
  <c r="L133" i="3"/>
  <c r="G145" i="3"/>
  <c r="L177" i="3"/>
  <c r="L176" i="3"/>
  <c r="L153" i="3"/>
  <c r="L121" i="3"/>
  <c r="G133" i="3"/>
  <c r="G164" i="3"/>
  <c r="G165" i="3" s="1"/>
  <c r="G172" i="3"/>
  <c r="L135" i="3"/>
  <c r="G143" i="3"/>
  <c r="G146" i="3"/>
  <c r="G177" i="3"/>
  <c r="G193" i="3"/>
  <c r="L172" i="3"/>
  <c r="G176" i="3"/>
  <c r="G189" i="3"/>
  <c r="G153" i="3"/>
  <c r="G140" i="3"/>
  <c r="G168" i="3"/>
  <c r="G169" i="3" s="1"/>
  <c r="G170" i="3"/>
  <c r="G171" i="3" s="1"/>
  <c r="G178" i="3"/>
  <c r="G187" i="3"/>
  <c r="L194" i="2"/>
  <c r="G194" i="2"/>
  <c r="G193" i="2"/>
  <c r="L193" i="2"/>
  <c r="L192" i="2"/>
  <c r="G192" i="2"/>
  <c r="L186" i="2"/>
  <c r="G186" i="2"/>
  <c r="L185" i="2"/>
  <c r="G185" i="2"/>
  <c r="G184" i="2"/>
  <c r="L183" i="2"/>
  <c r="G183" i="2"/>
  <c r="L182" i="2"/>
  <c r="G182" i="2"/>
  <c r="L181" i="2"/>
  <c r="G181" i="2"/>
  <c r="L180" i="2"/>
  <c r="G180" i="2"/>
  <c r="G179" i="2"/>
  <c r="G172" i="2"/>
  <c r="G164" i="2"/>
  <c r="G165" i="2" s="1"/>
  <c r="G163" i="2"/>
  <c r="L163" i="2"/>
  <c r="G155" i="2"/>
  <c r="L150" i="2"/>
  <c r="G150" i="2"/>
  <c r="L149" i="2"/>
  <c r="G149" i="2"/>
  <c r="G148" i="2"/>
  <c r="G146" i="2"/>
  <c r="L146" i="2"/>
  <c r="G143" i="2"/>
  <c r="L143" i="2"/>
  <c r="G138" i="2"/>
  <c r="G135" i="2"/>
  <c r="L134" i="2"/>
  <c r="G133" i="2"/>
  <c r="G134" i="2"/>
  <c r="G125" i="2"/>
  <c r="G118" i="2"/>
  <c r="G117" i="2"/>
  <c r="L103" i="2"/>
  <c r="G100" i="2"/>
  <c r="G101" i="2" s="1"/>
  <c r="L99" i="2"/>
  <c r="G99" i="2"/>
  <c r="G96" i="2"/>
  <c r="L87" i="2"/>
  <c r="G80" i="2"/>
  <c r="G68" i="2"/>
  <c r="G56" i="2"/>
  <c r="G57" i="2" s="1"/>
  <c r="G55" i="2"/>
  <c r="G54" i="2"/>
  <c r="G53" i="2"/>
  <c r="G52" i="2"/>
  <c r="L55" i="2"/>
  <c r="G49" i="2"/>
  <c r="G45" i="2"/>
  <c r="G46" i="2" s="1"/>
  <c r="L44" i="2"/>
  <c r="G44" i="2"/>
  <c r="G42" i="2"/>
  <c r="G43" i="2" s="1"/>
  <c r="G41" i="2"/>
  <c r="G40" i="2"/>
  <c r="L35" i="2"/>
  <c r="G33" i="2"/>
  <c r="G34" i="2" s="1"/>
  <c r="G22" i="2"/>
  <c r="G18" i="2"/>
  <c r="G17" i="2"/>
  <c r="L17" i="2"/>
  <c r="G16" i="2"/>
  <c r="G13" i="2"/>
  <c r="G12" i="2"/>
  <c r="L11" i="2"/>
  <c r="L15" i="2"/>
  <c r="G11" i="2"/>
  <c r="G9" i="2"/>
  <c r="G10" i="2" s="1"/>
  <c r="L205" i="5" l="1"/>
  <c r="J205" i="4"/>
  <c r="L57" i="4"/>
  <c r="L56" i="4"/>
  <c r="L205" i="4" s="1"/>
  <c r="L50" i="4"/>
  <c r="G50" i="4"/>
  <c r="L32" i="4"/>
  <c r="G32" i="4"/>
  <c r="L24" i="4"/>
  <c r="L198" i="4"/>
  <c r="G198" i="4"/>
  <c r="G63" i="4"/>
  <c r="L199" i="4"/>
  <c r="G199" i="4"/>
  <c r="L63" i="4"/>
  <c r="G160" i="4"/>
  <c r="L160" i="4"/>
  <c r="L23" i="4"/>
  <c r="L83" i="4"/>
  <c r="G83" i="4"/>
  <c r="G144" i="4"/>
  <c r="L173" i="4"/>
  <c r="G173" i="4"/>
  <c r="L144" i="4"/>
  <c r="L89" i="4"/>
  <c r="G89" i="4"/>
  <c r="L22" i="3"/>
  <c r="L197" i="3"/>
  <c r="L90" i="3"/>
  <c r="L76" i="3"/>
  <c r="L106" i="3"/>
  <c r="L68" i="3"/>
  <c r="L168" i="3"/>
  <c r="L119" i="3"/>
  <c r="L122" i="3"/>
  <c r="L112" i="3"/>
  <c r="G83" i="3"/>
  <c r="L83" i="3"/>
  <c r="G205" i="3"/>
  <c r="G8" i="3"/>
  <c r="G50" i="3"/>
  <c r="L50" i="3"/>
  <c r="G160" i="3"/>
  <c r="L160" i="3"/>
  <c r="L142" i="3"/>
  <c r="G142" i="3"/>
  <c r="G85" i="3"/>
  <c r="L85" i="3"/>
  <c r="L157" i="3"/>
  <c r="G157" i="3"/>
  <c r="G141" i="3"/>
  <c r="L141" i="3"/>
  <c r="L198" i="3"/>
  <c r="G77" i="3"/>
  <c r="L77" i="3"/>
  <c r="G64" i="3"/>
  <c r="L41" i="3"/>
  <c r="L55" i="3"/>
  <c r="L54" i="3"/>
  <c r="L51" i="3"/>
  <c r="L52" i="3"/>
  <c r="L53" i="3"/>
  <c r="L62" i="3"/>
  <c r="L31" i="3"/>
  <c r="G31" i="3"/>
  <c r="L30" i="3"/>
  <c r="G30" i="3"/>
  <c r="L156" i="3"/>
  <c r="G156" i="3"/>
  <c r="L188" i="3"/>
  <c r="G188" i="3"/>
  <c r="L169" i="3"/>
  <c r="L145" i="3"/>
  <c r="G93" i="3"/>
  <c r="L58" i="3"/>
  <c r="L33" i="3"/>
  <c r="L34" i="3" s="1"/>
  <c r="L40" i="3"/>
  <c r="L28" i="3"/>
  <c r="H205" i="3"/>
  <c r="L115" i="3"/>
  <c r="G115" i="3"/>
  <c r="L175" i="3"/>
  <c r="G175" i="3"/>
  <c r="L162" i="3"/>
  <c r="G162" i="3"/>
  <c r="L126" i="3"/>
  <c r="G126" i="3"/>
  <c r="L61" i="3"/>
  <c r="L171" i="3"/>
  <c r="G204" i="3"/>
  <c r="G199" i="3"/>
  <c r="L60" i="3"/>
  <c r="L100" i="3"/>
  <c r="L96" i="3"/>
  <c r="L42" i="3"/>
  <c r="L27" i="3"/>
  <c r="G23" i="3"/>
  <c r="L29" i="3"/>
  <c r="G29" i="3"/>
  <c r="L202" i="3"/>
  <c r="G202" i="3"/>
  <c r="G25" i="3"/>
  <c r="L25" i="3"/>
  <c r="L158" i="3"/>
  <c r="G158" i="3"/>
  <c r="L151" i="3"/>
  <c r="L159" i="3"/>
  <c r="G159" i="3"/>
  <c r="G137" i="3"/>
  <c r="L137" i="3"/>
  <c r="L165" i="3"/>
  <c r="G173" i="3"/>
  <c r="L170" i="3"/>
  <c r="G82" i="3"/>
  <c r="L82" i="3"/>
  <c r="L124" i="3"/>
  <c r="G124" i="3"/>
  <c r="L118" i="3"/>
  <c r="L117" i="3"/>
  <c r="G90" i="3"/>
  <c r="L67" i="3"/>
  <c r="L66" i="3"/>
  <c r="L199" i="3"/>
  <c r="L95" i="3"/>
  <c r="L43" i="3"/>
  <c r="L98" i="3"/>
  <c r="G98" i="3"/>
  <c r="L24" i="3"/>
  <c r="G24" i="3"/>
  <c r="L20" i="3"/>
  <c r="G20" i="3"/>
  <c r="G13" i="3"/>
  <c r="L13" i="3"/>
  <c r="L12" i="3"/>
  <c r="G12" i="3"/>
  <c r="L132" i="3"/>
  <c r="K205" i="3"/>
  <c r="L136" i="3"/>
  <c r="G136" i="3"/>
  <c r="L173" i="3"/>
  <c r="L127" i="3"/>
  <c r="G127" i="3"/>
  <c r="L86" i="3"/>
  <c r="G86" i="3"/>
  <c r="L204" i="3"/>
  <c r="L203" i="3"/>
  <c r="L105" i="3"/>
  <c r="L104" i="3"/>
  <c r="L201" i="3"/>
  <c r="G201" i="3"/>
  <c r="L164" i="3"/>
  <c r="L72" i="3"/>
  <c r="G72" i="3"/>
  <c r="L49" i="3"/>
  <c r="L9" i="3"/>
  <c r="L10" i="3" s="1"/>
  <c r="I205" i="3"/>
  <c r="L131" i="3"/>
  <c r="G15" i="3"/>
  <c r="L15" i="3"/>
  <c r="L161" i="3"/>
  <c r="G161" i="3"/>
  <c r="L84" i="3"/>
  <c r="G84" i="3"/>
  <c r="G198" i="3"/>
  <c r="L65" i="3"/>
  <c r="G65" i="3"/>
  <c r="G51" i="3"/>
  <c r="L120" i="3"/>
  <c r="E205" i="3"/>
  <c r="L48" i="2"/>
  <c r="L88" i="2"/>
  <c r="L164" i="2"/>
  <c r="L179" i="2"/>
  <c r="L113" i="2"/>
  <c r="L147" i="2"/>
  <c r="L47" i="2"/>
  <c r="L118" i="2"/>
  <c r="L148" i="2"/>
  <c r="L189" i="2"/>
  <c r="L14" i="2"/>
  <c r="L110" i="2"/>
  <c r="L100" i="2"/>
  <c r="L133" i="2"/>
  <c r="L36" i="2"/>
  <c r="L125" i="2"/>
  <c r="L187" i="2"/>
  <c r="G7" i="2"/>
  <c r="L31" i="2"/>
  <c r="L12" i="2"/>
  <c r="L16" i="2"/>
  <c r="L13" i="2"/>
  <c r="G21" i="2"/>
  <c r="L38" i="2"/>
  <c r="L20" i="2"/>
  <c r="G20" i="2"/>
  <c r="L27" i="2"/>
  <c r="L41" i="2"/>
  <c r="D205" i="2"/>
  <c r="G14" i="2"/>
  <c r="G19" i="2"/>
  <c r="G28" i="2"/>
  <c r="E205" i="2"/>
  <c r="G15" i="2"/>
  <c r="G29" i="2"/>
  <c r="G26" i="2"/>
  <c r="F205" i="2"/>
  <c r="L7" i="2"/>
  <c r="L21" i="2"/>
  <c r="G30" i="2"/>
  <c r="H205" i="2"/>
  <c r="L26" i="2"/>
  <c r="L30" i="2"/>
  <c r="G27" i="2"/>
  <c r="G35" i="2"/>
  <c r="G36" i="2" s="1"/>
  <c r="L53" i="2"/>
  <c r="L54" i="2"/>
  <c r="C205" i="2"/>
  <c r="G37" i="2"/>
  <c r="L40" i="2"/>
  <c r="L71" i="2"/>
  <c r="G71" i="2"/>
  <c r="L43" i="2"/>
  <c r="L45" i="2"/>
  <c r="G38" i="2"/>
  <c r="L58" i="2"/>
  <c r="G58" i="2"/>
  <c r="G59" i="2" s="1"/>
  <c r="G47" i="2"/>
  <c r="G48" i="2" s="1"/>
  <c r="L57" i="2"/>
  <c r="L42" i="2"/>
  <c r="L60" i="2"/>
  <c r="G60" i="2"/>
  <c r="G61" i="2" s="1"/>
  <c r="G103" i="2"/>
  <c r="G121" i="2"/>
  <c r="L76" i="2"/>
  <c r="L84" i="2"/>
  <c r="G84" i="2"/>
  <c r="G106" i="2"/>
  <c r="L111" i="2"/>
  <c r="G128" i="2"/>
  <c r="L128" i="2"/>
  <c r="L81" i="2"/>
  <c r="G81" i="2"/>
  <c r="L86" i="2"/>
  <c r="G86" i="2"/>
  <c r="L102" i="2"/>
  <c r="G102" i="2"/>
  <c r="G109" i="2"/>
  <c r="L114" i="2"/>
  <c r="G105" i="2"/>
  <c r="G111" i="2"/>
  <c r="L119" i="2"/>
  <c r="L59" i="2"/>
  <c r="L62" i="2"/>
  <c r="L74" i="2"/>
  <c r="L75" i="2" s="1"/>
  <c r="L97" i="2"/>
  <c r="G79" i="2"/>
  <c r="L95" i="2"/>
  <c r="L96" i="2"/>
  <c r="L112" i="2"/>
  <c r="G112" i="2"/>
  <c r="G113" i="2" s="1"/>
  <c r="L120" i="2"/>
  <c r="G120" i="2"/>
  <c r="L61" i="2"/>
  <c r="L80" i="2"/>
  <c r="G95" i="2"/>
  <c r="L158" i="2"/>
  <c r="G158" i="2"/>
  <c r="L178" i="2"/>
  <c r="L195" i="2"/>
  <c r="G195" i="2"/>
  <c r="L190" i="2"/>
  <c r="G130" i="2"/>
  <c r="G139" i="2"/>
  <c r="L152" i="2"/>
  <c r="G151" i="2"/>
  <c r="G152" i="2" s="1"/>
  <c r="G153" i="2"/>
  <c r="G154" i="2"/>
  <c r="G176" i="2"/>
  <c r="G177" i="2"/>
  <c r="G62" i="2"/>
  <c r="G66" i="2"/>
  <c r="G67" i="2" s="1"/>
  <c r="G76" i="2"/>
  <c r="G97" i="2"/>
  <c r="G104" i="2"/>
  <c r="G108" i="2"/>
  <c r="G119" i="2"/>
  <c r="G132" i="2"/>
  <c r="L191" i="2"/>
  <c r="L69" i="2"/>
  <c r="G70" i="2"/>
  <c r="G88" i="2"/>
  <c r="G114" i="2"/>
  <c r="G129" i="2"/>
  <c r="L129" i="2"/>
  <c r="G75" i="2"/>
  <c r="G110" i="2"/>
  <c r="G131" i="2"/>
  <c r="L175" i="2"/>
  <c r="G175" i="2"/>
  <c r="L184" i="2"/>
  <c r="L197" i="2"/>
  <c r="G74" i="2"/>
  <c r="L130" i="2"/>
  <c r="L140" i="2"/>
  <c r="L162" i="2"/>
  <c r="G162" i="2"/>
  <c r="L101" i="2"/>
  <c r="G107" i="2"/>
  <c r="L117" i="2"/>
  <c r="L196" i="2"/>
  <c r="L155" i="2"/>
  <c r="L170" i="2"/>
  <c r="L200" i="2"/>
  <c r="L139" i="2"/>
  <c r="G147" i="2"/>
  <c r="L169" i="2"/>
  <c r="L171" i="2"/>
  <c r="G191" i="2"/>
  <c r="G196" i="2"/>
  <c r="G197" i="2"/>
  <c r="G190" i="2"/>
  <c r="L165" i="2"/>
  <c r="G166" i="2"/>
  <c r="G167" i="2" s="1"/>
  <c r="L172" i="2"/>
  <c r="G189" i="2"/>
  <c r="G200" i="2"/>
  <c r="G203" i="2"/>
  <c r="G140" i="2"/>
  <c r="G168" i="2"/>
  <c r="G169" i="2" s="1"/>
  <c r="G170" i="2"/>
  <c r="G171" i="2" s="1"/>
  <c r="G178" i="2"/>
  <c r="G187" i="2"/>
  <c r="G63" i="3" l="1"/>
  <c r="L89" i="3"/>
  <c r="G89" i="3"/>
  <c r="L63" i="3"/>
  <c r="L23" i="3"/>
  <c r="L116" i="3"/>
  <c r="G116" i="3"/>
  <c r="L144" i="3"/>
  <c r="G144" i="3"/>
  <c r="L32" i="3"/>
  <c r="G32" i="3"/>
  <c r="J205" i="3"/>
  <c r="L7" i="3"/>
  <c r="L135" i="2"/>
  <c r="J205" i="2"/>
  <c r="L203" i="2"/>
  <c r="L29" i="2"/>
  <c r="L199" i="2"/>
  <c r="L109" i="2"/>
  <c r="L151" i="2"/>
  <c r="L56" i="2"/>
  <c r="L108" i="2"/>
  <c r="L204" i="2"/>
  <c r="G160" i="2"/>
  <c r="L160" i="2"/>
  <c r="G94" i="2"/>
  <c r="L94" i="2"/>
  <c r="L161" i="2"/>
  <c r="G161" i="2"/>
  <c r="L167" i="2"/>
  <c r="L166" i="2"/>
  <c r="L157" i="2"/>
  <c r="G157" i="2"/>
  <c r="L142" i="2"/>
  <c r="G142" i="2"/>
  <c r="G204" i="2"/>
  <c r="G174" i="2"/>
  <c r="L116" i="2"/>
  <c r="G116" i="2"/>
  <c r="G123" i="2"/>
  <c r="L123" i="2"/>
  <c r="L154" i="2"/>
  <c r="L153" i="2"/>
  <c r="L72" i="2"/>
  <c r="G72" i="2"/>
  <c r="L79" i="2"/>
  <c r="G25" i="2"/>
  <c r="L25" i="2"/>
  <c r="L32" i="2"/>
  <c r="G32" i="2"/>
  <c r="G31" i="2"/>
  <c r="L8" i="2"/>
  <c r="L188" i="2"/>
  <c r="G188" i="2"/>
  <c r="L201" i="2"/>
  <c r="G201" i="2"/>
  <c r="G145" i="2"/>
  <c r="L92" i="2"/>
  <c r="G92" i="2"/>
  <c r="G77" i="2"/>
  <c r="L107" i="2"/>
  <c r="G73" i="2"/>
  <c r="L73" i="2"/>
  <c r="G205" i="2"/>
  <c r="G8" i="2"/>
  <c r="L145" i="2"/>
  <c r="L85" i="2"/>
  <c r="G85" i="2"/>
  <c r="L66" i="2"/>
  <c r="L67" i="2"/>
  <c r="G124" i="2"/>
  <c r="L124" i="2"/>
  <c r="L177" i="2"/>
  <c r="L176" i="2"/>
  <c r="L115" i="2"/>
  <c r="G115" i="2"/>
  <c r="G64" i="2"/>
  <c r="L64" i="2"/>
  <c r="L77" i="2"/>
  <c r="L106" i="2"/>
  <c r="G69" i="2"/>
  <c r="L37" i="2"/>
  <c r="G141" i="2"/>
  <c r="L141" i="2"/>
  <c r="L174" i="2"/>
  <c r="G198" i="2"/>
  <c r="L122" i="2"/>
  <c r="G122" i="2"/>
  <c r="G98" i="2"/>
  <c r="L51" i="2"/>
  <c r="G51" i="2"/>
  <c r="L202" i="2"/>
  <c r="G202" i="2"/>
  <c r="L68" i="2"/>
  <c r="L33" i="2"/>
  <c r="L34" i="2" s="1"/>
  <c r="L159" i="2"/>
  <c r="G159" i="2"/>
  <c r="G137" i="2"/>
  <c r="L137" i="2"/>
  <c r="L127" i="2"/>
  <c r="G127" i="2"/>
  <c r="G136" i="2"/>
  <c r="L136" i="2"/>
  <c r="L138" i="2"/>
  <c r="L168" i="2"/>
  <c r="L93" i="2"/>
  <c r="G93" i="2"/>
  <c r="G199" i="2"/>
  <c r="G65" i="2"/>
  <c r="L65" i="2"/>
  <c r="L105" i="2"/>
  <c r="L98" i="2"/>
  <c r="I205" i="2"/>
  <c r="L49" i="2"/>
  <c r="L78" i="2"/>
  <c r="G78" i="2"/>
  <c r="L9" i="2"/>
  <c r="L10" i="2" s="1"/>
  <c r="L90" i="2"/>
  <c r="G90" i="2"/>
  <c r="L104" i="2"/>
  <c r="L121" i="2"/>
  <c r="G50" i="2"/>
  <c r="G24" i="2"/>
  <c r="L24" i="2"/>
  <c r="L52" i="2"/>
  <c r="L22" i="2"/>
  <c r="G156" i="2"/>
  <c r="L156" i="2"/>
  <c r="L131" i="2"/>
  <c r="L132" i="2"/>
  <c r="G91" i="2"/>
  <c r="L91" i="2"/>
  <c r="L82" i="2"/>
  <c r="G82" i="2"/>
  <c r="L19" i="2"/>
  <c r="K205" i="2"/>
  <c r="L28" i="2"/>
  <c r="L205" i="3" l="1"/>
  <c r="L8" i="3"/>
  <c r="L50" i="2"/>
  <c r="L198" i="2"/>
  <c r="G144" i="2"/>
  <c r="L144" i="2"/>
  <c r="L126" i="2"/>
  <c r="G126" i="2"/>
  <c r="L89" i="2"/>
  <c r="G89" i="2"/>
  <c r="L23" i="2"/>
  <c r="G23" i="2"/>
  <c r="G63" i="2"/>
  <c r="L205" i="2"/>
  <c r="L63" i="2"/>
  <c r="L83" i="2"/>
  <c r="G83" i="2"/>
  <c r="L173" i="2"/>
  <c r="G173" i="2"/>
</calcChain>
</file>

<file path=xl/sharedStrings.xml><?xml version="1.0" encoding="utf-8"?>
<sst xmlns="http://schemas.openxmlformats.org/spreadsheetml/2006/main" count="3587" uniqueCount="225">
  <si>
    <t xml:space="preserve">Объем фактического полезного отпуска электроэнергии и мощности по тарифным группам в разрезе </t>
  </si>
  <si>
    <t>тарифная группа: прочие потребители*</t>
  </si>
  <si>
    <t>№ п/п</t>
  </si>
  <si>
    <t>Регион</t>
  </si>
  <si>
    <t>электроэнергия, кВтч</t>
  </si>
  <si>
    <t xml:space="preserve"> мощность, кВт</t>
  </si>
  <si>
    <t>ВН</t>
  </si>
  <si>
    <t>СН1</t>
  </si>
  <si>
    <t>СН2</t>
  </si>
  <si>
    <t>НН</t>
  </si>
  <si>
    <t>ВСЕГО</t>
  </si>
  <si>
    <t>Астраханская область</t>
  </si>
  <si>
    <t>Алтайский край</t>
  </si>
  <si>
    <t>ПАО "Россети Юга" - Астраханьэнерго</t>
  </si>
  <si>
    <t>Белгородская область</t>
  </si>
  <si>
    <t>Брянская область</t>
  </si>
  <si>
    <t>ООО "Барнаульская сетевая компания"</t>
  </si>
  <si>
    <t>Волгоградская область</t>
  </si>
  <si>
    <t>СК Алтайкрайэнерго</t>
  </si>
  <si>
    <t>Вологодская область</t>
  </si>
  <si>
    <t>ПАО "Россети Сибири" - Алтайэнерго</t>
  </si>
  <si>
    <t>Воронежская область</t>
  </si>
  <si>
    <t>ООО "Заринская сетевая компания"</t>
  </si>
  <si>
    <t>Владимирская область</t>
  </si>
  <si>
    <t>Ивановская область</t>
  </si>
  <si>
    <t>ПАО "Россети Центра" - Белгородэнерго</t>
  </si>
  <si>
    <t>Кировская область</t>
  </si>
  <si>
    <t>Краснодарский край и Республика Адыгея</t>
  </si>
  <si>
    <t>ПАО "Россети Центра" - Брянскэнерго</t>
  </si>
  <si>
    <t>Красноярский край</t>
  </si>
  <si>
    <t>АО "Брянскоблэлектро"</t>
  </si>
  <si>
    <t>Калужская область</t>
  </si>
  <si>
    <t>Кемеровская область</t>
  </si>
  <si>
    <t>ПАО "Россети Юга" - Волгоградэнерго</t>
  </si>
  <si>
    <t>Костромская область</t>
  </si>
  <si>
    <t>АО "Волгоградоблэлектро"</t>
  </si>
  <si>
    <t>Курганская область</t>
  </si>
  <si>
    <t>МУПП "ВМЭС"</t>
  </si>
  <si>
    <t>Курская область</t>
  </si>
  <si>
    <t>МКП "ВМЭС"</t>
  </si>
  <si>
    <t>Ленинградская область</t>
  </si>
  <si>
    <t>Липецкая область</t>
  </si>
  <si>
    <t>ПАО "Россети Северо-Запада" - Вологдаэнерго</t>
  </si>
  <si>
    <t>Московская область</t>
  </si>
  <si>
    <t>ГП ВО "Областные электротеплосети"</t>
  </si>
  <si>
    <t>Мурманская область</t>
  </si>
  <si>
    <t>ГП "Череповецкая ЭТС"</t>
  </si>
  <si>
    <t>Нижегородская область</t>
  </si>
  <si>
    <t>ГП "Тотемская  ЭТС"</t>
  </si>
  <si>
    <t>Новгородская область</t>
  </si>
  <si>
    <t>МУП "Электросеть"</t>
  </si>
  <si>
    <t>Новосибирская область</t>
  </si>
  <si>
    <t>Омская область</t>
  </si>
  <si>
    <t>ПАО "Россети Центра" - Воронежэнерго</t>
  </si>
  <si>
    <t>Оренбургская область</t>
  </si>
  <si>
    <t>Орловская область</t>
  </si>
  <si>
    <t>ОАО "Россети Центра и Приволжья" - Владимирэнерго</t>
  </si>
  <si>
    <t>Пензенская область</t>
  </si>
  <si>
    <t>Пермский край</t>
  </si>
  <si>
    <t>ПАО "Россети Центра и Приволжья" - Ивэнерго</t>
  </si>
  <si>
    <t>Псковская область</t>
  </si>
  <si>
    <t>Республика Башкортостан</t>
  </si>
  <si>
    <t>Республика Ингушетия</t>
  </si>
  <si>
    <t>Республика Кабардино-Балкарская</t>
  </si>
  <si>
    <t>Республика Калмыкия</t>
  </si>
  <si>
    <t>Республика Карачаево-Черкесская</t>
  </si>
  <si>
    <t>Республика Карелия</t>
  </si>
  <si>
    <t>Республика Марий Эл</t>
  </si>
  <si>
    <t>ПАО "Россети Центр и Приволжье"-" Кировэнерго"</t>
  </si>
  <si>
    <t>Республика Мордовия</t>
  </si>
  <si>
    <t>Республика Северная Осетия-Алания</t>
  </si>
  <si>
    <t>АО "Кубаньэнерго"</t>
  </si>
  <si>
    <t>Республика Татарстан</t>
  </si>
  <si>
    <t>ПАО "ФСК ЕЭС"</t>
  </si>
  <si>
    <t>Республика Хакассия</t>
  </si>
  <si>
    <t>Ростовская область</t>
  </si>
  <si>
    <t>ООО "Региональная сетевая компания"</t>
  </si>
  <si>
    <t>Рязанская область</t>
  </si>
  <si>
    <t>Самарская область</t>
  </si>
  <si>
    <t>ПАО "Россети Центра и Приволжья" - Калугаэнерго</t>
  </si>
  <si>
    <t>Саратовская область</t>
  </si>
  <si>
    <t>Свердловская область</t>
  </si>
  <si>
    <t>ПАО "МСРК Сибири" - Кузбассэнерго</t>
  </si>
  <si>
    <t>Смоленская область</t>
  </si>
  <si>
    <t>ООО "Кузбасская энергосетевая компания"</t>
  </si>
  <si>
    <t>Ставропольский край</t>
  </si>
  <si>
    <t>АО "СКЭК"</t>
  </si>
  <si>
    <t>Тамбовская область</t>
  </si>
  <si>
    <t>ТСО Сибирь</t>
  </si>
  <si>
    <t>Тверская область</t>
  </si>
  <si>
    <t>АО "Электросеть"</t>
  </si>
  <si>
    <t>Томская область</t>
  </si>
  <si>
    <t>ООО "Электросетьсервис"</t>
  </si>
  <si>
    <t>Тульская область</t>
  </si>
  <si>
    <t>Тюменская область</t>
  </si>
  <si>
    <t>ПАО "Россети Центра" - Костромаэнерго</t>
  </si>
  <si>
    <t>Удмуртская Республика</t>
  </si>
  <si>
    <t>Ульяновская область</t>
  </si>
  <si>
    <t>АО "ЭнергоКурган"</t>
  </si>
  <si>
    <t>Ханты-Мансийский автономный окгуг</t>
  </si>
  <si>
    <t>Челябинская область</t>
  </si>
  <si>
    <t>ПАО "Россети Центра" - Курскэнерго</t>
  </si>
  <si>
    <t>Чувашская Республика</t>
  </si>
  <si>
    <t>Ярославская область</t>
  </si>
  <si>
    <t>ПАО "Ленэнерго"</t>
  </si>
  <si>
    <t>Общий итог</t>
  </si>
  <si>
    <t>АО "ЛОЭСК"</t>
  </si>
  <si>
    <t>ООО "ЮПЭК"</t>
  </si>
  <si>
    <t>ПАО "Россети Центра" - Липецкэнерго</t>
  </si>
  <si>
    <t>АО "МОЭСК"</t>
  </si>
  <si>
    <t>АО "ОЭК"</t>
  </si>
  <si>
    <t>ПАО "Россети Северо-Запада" - Колэнерго</t>
  </si>
  <si>
    <t>ПАО "Россети Центра и Приволжья" - Нижновэнерго</t>
  </si>
  <si>
    <t>ПАО "Россети Северо-Запада" - Новгородэнерго</t>
  </si>
  <si>
    <t>АО "Новгородоблэлектро"</t>
  </si>
  <si>
    <t>АО "Региональные электрические сети"</t>
  </si>
  <si>
    <t>ПАО "Россети Сибири" - Омскэнерго</t>
  </si>
  <si>
    <t>АО "Омскэлектро"</t>
  </si>
  <si>
    <t>АО "Электротехнический комплекс"</t>
  </si>
  <si>
    <t>ООО "ТрансЭнерго"</t>
  </si>
  <si>
    <t>ИП Кацман</t>
  </si>
  <si>
    <t>ЗСК-1</t>
  </si>
  <si>
    <t>ПАО "МРСК" - Оренбургэнерго</t>
  </si>
  <si>
    <t>ГУП "Оренбургкоммунэлектросеть"</t>
  </si>
  <si>
    <t>ООО "УКХ"</t>
  </si>
  <si>
    <t>ООО "Энергетик"</t>
  </si>
  <si>
    <t>МУП "ЖКХ"</t>
  </si>
  <si>
    <t>ЮУ СП "Трансэнерго" - филиал ПАО "РЖД"</t>
  </si>
  <si>
    <t>ПАО "Россети Центра" - Орелэнерго</t>
  </si>
  <si>
    <t>ПАО "Россети Волги" - Пензаэнерго</t>
  </si>
  <si>
    <t>ПАО "Россети Урала" - Пермэнерго</t>
  </si>
  <si>
    <t>ПАО "Россети Северо-Запада" - Псковэнерго</t>
  </si>
  <si>
    <t>ПАО "Россети Северного-Кавказа" - Ингушэнерго</t>
  </si>
  <si>
    <t>ООО "Башкирские распределительные эл. сети"</t>
  </si>
  <si>
    <t xml:space="preserve">ПАО "Россети Северного Кавказа" - Кабардино-Балкарский филиал </t>
  </si>
  <si>
    <t>ПАО "Россети Юга" - Калмэнерго</t>
  </si>
  <si>
    <t>ПАО "Россети Северного-Кавказа" - Карачаево-Черкесский филиал</t>
  </si>
  <si>
    <t>ОАО "Распределительная сетевая компания"</t>
  </si>
  <si>
    <t>ПАО "Россети Северо-Запада" - Карелэнерго</t>
  </si>
  <si>
    <t>ПАО "Россети Центра и Приволжья" - Мариэнерго</t>
  </si>
  <si>
    <t>ПАО "Россети Волги" - Мордовэнерго</t>
  </si>
  <si>
    <t>ОАО "Мордовская электротеплосетевая компания"</t>
  </si>
  <si>
    <t>ОАО "РЖД"</t>
  </si>
  <si>
    <t>ООО "Электропеплосеть"</t>
  </si>
  <si>
    <t>МП Саранск "Горсвет"</t>
  </si>
  <si>
    <t>ООО "Системы жизнеобеспечения РМ"</t>
  </si>
  <si>
    <t>ТФ "Ватт"</t>
  </si>
  <si>
    <t>ПАО "Россети Северного Кавказа" - Северо-Осетинский филиал</t>
  </si>
  <si>
    <t>АО "Сетевая компания"</t>
  </si>
  <si>
    <t>ПАО "Россети Сибири" - Хакасэнерго</t>
  </si>
  <si>
    <t>ПАО "Россети Юга" - Ростовэнерго</t>
  </si>
  <si>
    <t>АО "Донэнерго"</t>
  </si>
  <si>
    <t>ПАО "Россети Центра и Приволжья" - Рязаньэнерго</t>
  </si>
  <si>
    <t>ПАО "Россети Волги" - Самарские распределительные сети</t>
  </si>
  <si>
    <t>АО "Самарская Сетевая компания"</t>
  </si>
  <si>
    <t>АО "Энергетика и Связь Строительства"</t>
  </si>
  <si>
    <t>АО "ОРЭС-Тольятти"</t>
  </si>
  <si>
    <t>ООО "Энерго"</t>
  </si>
  <si>
    <t>ООО "Энергохолдинг"</t>
  </si>
  <si>
    <t>ПАО «Россети Волга»- Саратовские распределительные сети</t>
  </si>
  <si>
    <t>АО "Саратовское предприятие городских электрических сетей"</t>
  </si>
  <si>
    <t>ЗАО "НЭСК"</t>
  </si>
  <si>
    <t>ПАО "Россети Урала"-Свердловэнерго</t>
  </si>
  <si>
    <t>ОАО "Россети Центра" - Смоленскэнерго</t>
  </si>
  <si>
    <t>ПАО "Россети Северного Кавказа" - Ставропольэнерго</t>
  </si>
  <si>
    <t xml:space="preserve">ООО "КЭУК" - филиал "Железноводские электрические сети" </t>
  </si>
  <si>
    <t>АО "Георгиевские ГЭС"</t>
  </si>
  <si>
    <t>ГУП "Ставрополькоммунэлектро"</t>
  </si>
  <si>
    <t>АО "Горэлектросеть"</t>
  </si>
  <si>
    <t>АО "Ессентукские сети"</t>
  </si>
  <si>
    <t>МУП Буденовска "Электросетевая компания"</t>
  </si>
  <si>
    <t>АО "НЭСК"</t>
  </si>
  <si>
    <t>ПАО "Россети Центра" -  Тамбовэнерго</t>
  </si>
  <si>
    <t>ПАО "Россети Центра" - Тверьэнерго</t>
  </si>
  <si>
    <t>ОАО "Томская распределительная  компания"</t>
  </si>
  <si>
    <t>ПАО "Россети Центра и Приволжья" -  Тулэнерго</t>
  </si>
  <si>
    <t>ОАО "СУЭНКО"</t>
  </si>
  <si>
    <t>ОАО "Тюменьэнерго"</t>
  </si>
  <si>
    <t>ООО "Альтера"</t>
  </si>
  <si>
    <t>ПАО "Россети Центра и Приволжья" - Удмуртэнерго</t>
  </si>
  <si>
    <t>ПАО «Россети Волга» Ульяновские РС</t>
  </si>
  <si>
    <t>ОАО "УСК"</t>
  </si>
  <si>
    <t>ООО "ОЭС"</t>
  </si>
  <si>
    <t>ООО "ИЭС"</t>
  </si>
  <si>
    <t>ООО "Энергопром ГРУПП"</t>
  </si>
  <si>
    <t>АО "ГНЦ НИИАР"</t>
  </si>
  <si>
    <t>МУП "УльГЭС"</t>
  </si>
  <si>
    <t>ООО "ЭнергоХолдинг"</t>
  </si>
  <si>
    <t>ОАО "СГЭС"</t>
  </si>
  <si>
    <t>АО "Городские электрические сети" (г.Нижневартовск)</t>
  </si>
  <si>
    <t>ОАО "ЮРЭСК"</t>
  </si>
  <si>
    <t>МУП "Сургутские районные электрические сети"</t>
  </si>
  <si>
    <t>АО "Распределительная сетевая компания Ямала"</t>
  </si>
  <si>
    <t>АО "Распределительная сетевая компания Ямала"                     (г. Муравленко)</t>
  </si>
  <si>
    <t>ОАО "ЮТЭК-РС"</t>
  </si>
  <si>
    <t>ООО "МегионЭнергоНефть"</t>
  </si>
  <si>
    <t>АО "Энерго-Газ-Ноябрьск"</t>
  </si>
  <si>
    <t>ПАО "Россети Урала" - Челябэнерго</t>
  </si>
  <si>
    <t>ООО "АЭС Инвест"</t>
  </si>
  <si>
    <t>ПАО "Россети Волги" -  Чувашэнерго</t>
  </si>
  <si>
    <t>МУП "КС Новочебоксарска"</t>
  </si>
  <si>
    <t>ПАО "Россети Центра" - Ярэнерго</t>
  </si>
  <si>
    <t>** данная информация является актуальной на момент опубликования</t>
  </si>
  <si>
    <t>Архангельская область</t>
  </si>
  <si>
    <t>ПАО "Россети Северо-Запад" - Архэнерго</t>
  </si>
  <si>
    <t>0</t>
  </si>
  <si>
    <t>Республика Дагестан</t>
  </si>
  <si>
    <t>ПАО "Россети Северный Кавказ" - Дагэнерго</t>
  </si>
  <si>
    <t xml:space="preserve">территориальных сетевых организаций по уровням напряжения для потребителей ООО "МагнитЭнерго" в январе  2023г. </t>
  </si>
  <si>
    <t>ПАО "Россети" - ФСК ЕЭС</t>
  </si>
  <si>
    <t xml:space="preserve">территориальных сетевых организаций по уровням напряжения для потребителей ООО "МагнитЭнерго" в февраль  2023г. </t>
  </si>
  <si>
    <t>ООО «ВОЛГАЭНЕРГО»</t>
  </si>
  <si>
    <t xml:space="preserve">территориальных сетевых организаций по уровням напряжения для потребителей ООО "МагнитЭнерго" в март  2023г. </t>
  </si>
  <si>
    <t xml:space="preserve">территориальных сетевых организаций по уровням напряжения для потребителей ООО "МагнитЭнерго" в апреле  2023г. </t>
  </si>
  <si>
    <t>Республика Бурятия</t>
  </si>
  <si>
    <t>ПАО "Россети Сибирь" - Бурятэнерго</t>
  </si>
  <si>
    <t xml:space="preserve">территориальных сетевых организаций по уровням напряжения для потребителей ООО "МагнитЭнерго" в мае  2023г. </t>
  </si>
  <si>
    <t xml:space="preserve">территориальных сетевых организаций по уровням напряжения для потребителей ООО "МагнитЭнерго" в июне  2023г. </t>
  </si>
  <si>
    <t xml:space="preserve">территориальных сетевых организаций по уровням напряжения для потребителей ООО "МагнитЭнерго" в июле  2023г. </t>
  </si>
  <si>
    <t>Республика Хакасия</t>
  </si>
  <si>
    <t xml:space="preserve">территориальных сетевых организаций по уровням напряжения для потребителей ООО "МагнитЭнерго" в августе  2023г. </t>
  </si>
  <si>
    <t xml:space="preserve">территориальных сетевых организаций по уровням напряжения для потребителей ООО "МагнитЭнерго" в сентябре  2023г. </t>
  </si>
  <si>
    <t xml:space="preserve">территориальных сетевых организаций по уровням напряжения для потребителей ООО "МагнитЭнерго" в октябре  2023г. </t>
  </si>
  <si>
    <t xml:space="preserve">территориальных сетевых организаций по уровням напряжения для потребителей ООО "МагнитЭнерго" в ноябре  2023г. </t>
  </si>
  <si>
    <t xml:space="preserve">территориальных сетевых организаций по уровням напряжения для потребителей ООО "МагнитЭнерго" в декабре  2023г.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</si>
</sst>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164" formatCode="0.0"/>
    <numFmt numFmtId="165" formatCode="0.0%"/>
    <numFmt numFmtId="166" formatCode="0.0%_);\(0.0%\)"/>
    <numFmt numFmtId="167" formatCode="#,##0_);[Red]\(#,##0\)"/>
    <numFmt numFmtId="168" formatCode="#.##0\.00"/>
    <numFmt numFmtId="169" formatCode="#\.00"/>
    <numFmt numFmtId="170" formatCode="\$#\.00"/>
    <numFmt numFmtId="171" formatCode="#\."/>
    <numFmt numFmtId="172" formatCode="General_)"/>
    <numFmt numFmtId="173" formatCode="_-* #,##0&quot;đ.&quot;_-;\-* #,##0&quot;đ.&quot;_-;_-* &quot;-đ.&quot;_-;_-@_-"/>
    <numFmt numFmtId="174" formatCode="_-* #,##0.00&quot;đ.&quot;_-;\-* #,##0.00&quot;đ.&quot;_-;_-* \-??&quot;đ.&quot;_-;_-@_-"/>
    <numFmt numFmtId="175" formatCode="_-* #,##0_-;\-* #,##0_-;_-* \-_-;_-@_-"/>
    <numFmt numFmtId="176" formatCode="_-* #,##0.00_-;\-* #,##0.00_-;_-* \-??_-;_-@_-"/>
    <numFmt numFmtId="177" formatCode="\$#,##0_);[Red]&quot;($&quot;#,##0\)"/>
    <numFmt numFmtId="178" formatCode="_-\Ј* #,##0.00_-;&quot;-Ј&quot;* #,##0.00_-;_-\Ј* \-??_-;_-@_-"/>
    <numFmt numFmtId="179" formatCode="\$#,##0\ ;&quot;($&quot;#,##0\)"/>
    <numFmt numFmtId="180" formatCode="_-* #,##0.00[$€-1]_-;\-* #,##0.00[$€-1]_-;_-* \-??[$€-1]_-"/>
    <numFmt numFmtId="181" formatCode="[$-419]General"/>
    <numFmt numFmtId="182" formatCode="#,##0_);[Blue]\(#,##0\)"/>
    <numFmt numFmtId="183" formatCode="_-* #,##0_đ_._-;\-* #,##0_đ_._-;_-* \-_đ_._-;_-@_-"/>
    <numFmt numFmtId="184" formatCode="_-* #,##0.00_đ_._-;\-* #,##0.00_đ_._-;_-* \-??_đ_._-;_-@_-"/>
    <numFmt numFmtId="185" formatCode="#,##0.00\ [$руб.-419];[Red]\-#,##0.00\ [$руб.-419]"/>
    <numFmt numFmtId="186" formatCode="#,##0.00\ [$€-407];[Red]\-#,##0.00\ [$€-407]"/>
    <numFmt numFmtId="187" formatCode="#,##0.00&quot; &quot;[$€-407];[Red]&quot;-&quot;#,##0.00&quot; &quot;[$€-407]"/>
    <numFmt numFmtId="188" formatCode="#,##0.00&quot; &quot;[$руб.-419];[Red]&quot;-&quot;#,##0.00&quot; &quot;[$руб.-419]"/>
    <numFmt numFmtId="189" formatCode="_-* #,##0.00&quot;р.&quot;_-;\-* #,##0.00&quot;р.&quot;_-;_-* \-??&quot;р.&quot;_-;_-@_-"/>
    <numFmt numFmtId="190" formatCode="_-* #,##0.00&quot;р.&quot;_-;\-* #,##0.00&quot;р.&quot;_-;_-* &quot;-&quot;??&quot;р.&quot;_-;_-@_-"/>
    <numFmt numFmtId="191" formatCode="#,##0.000"/>
    <numFmt numFmtId="192" formatCode="_-* #,##0\ _р_._-;\-* #,##0\ _р_._-;_-* &quot;- &quot;_р_._-;_-@_-"/>
    <numFmt numFmtId="193" formatCode="_-* #,##0.00\ _р_._-;\-* #,##0.00\ _р_._-;_-* \-??\ _р_._-;_-@_-"/>
    <numFmt numFmtId="194" formatCode="_-* #,##0.00\ _р_._-;\-* #,##0.00\ _р_._-;_-* &quot;-&quot;??\ _р_._-;_-@_-"/>
    <numFmt numFmtId="195" formatCode="_-* #,##0.00_р_._-;\-* #,##0.00_р_._-;_-* \-??_р_._-;_-@_-"/>
    <numFmt numFmtId="196" formatCode="_-* #,##0.00_р_._-;\-* #,##0.00_р_._-;_-* &quot;-&quot;??_р_._-;_-@_-"/>
    <numFmt numFmtId="197" formatCode="#,##0.0"/>
    <numFmt numFmtId="198" formatCode="%#\.00"/>
  </numFmts>
  <fonts count="128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1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"/>
      <color indexed="8"/>
      <name val="Courier New"/>
      <family val="1"/>
      <charset val="204"/>
    </font>
    <font>
      <b/>
      <sz val="1"/>
      <color indexed="8"/>
      <name val="Courier New"/>
      <family val="1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FFFFFF"/>
      <name val="Calibri"/>
      <family val="2"/>
      <charset val="204"/>
    </font>
    <font>
      <u/>
      <sz val="10"/>
      <color indexed="12"/>
      <name val="Courier New"/>
      <family val="3"/>
    </font>
    <font>
      <u/>
      <sz val="10"/>
      <color indexed="12"/>
      <name val="Courier New"/>
      <family val="3"/>
      <charset val="1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ang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family val="2"/>
      <charset val="204"/>
    </font>
    <font>
      <u/>
      <sz val="8"/>
      <color indexed="12"/>
      <name val="Arial Cyr"/>
      <family val="2"/>
      <charset val="204"/>
    </font>
    <font>
      <sz val="11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sz val="11"/>
      <color rgb="FF000000"/>
      <name val="Arial Cyr"/>
      <charset val="204"/>
    </font>
    <font>
      <sz val="10"/>
      <color theme="1"/>
      <name val="Arial Cyr"/>
      <charset val="204"/>
    </font>
    <font>
      <sz val="10"/>
      <color rgb="FF000000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i/>
      <sz val="16"/>
      <color indexed="8"/>
      <name val="Arial"/>
      <family val="2"/>
      <charset val="204"/>
    </font>
    <font>
      <b/>
      <i/>
      <sz val="16"/>
      <color indexed="8"/>
      <name val="Arial Cyr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8"/>
      <name val="Arial Cyr"/>
      <family val="2"/>
      <charset val="204"/>
    </font>
    <font>
      <b/>
      <sz val="8"/>
      <name val="Arial Cyr"/>
      <family val="2"/>
      <charset val="204"/>
    </font>
    <font>
      <sz val="10"/>
      <name val="Courier New"/>
      <family val="3"/>
    </font>
    <font>
      <u/>
      <sz val="10"/>
      <color indexed="20"/>
      <name val="Courier New"/>
      <family val="3"/>
    </font>
    <font>
      <u/>
      <sz val="10"/>
      <color indexed="20"/>
      <name val="Courier New"/>
      <family val="3"/>
      <charset val="1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8"/>
      <name val="Arial"/>
      <family val="2"/>
    </font>
    <font>
      <b/>
      <i/>
      <u/>
      <sz val="11"/>
      <color indexed="8"/>
      <name val="Arial"/>
      <family val="2"/>
      <charset val="204"/>
    </font>
    <font>
      <b/>
      <i/>
      <u/>
      <sz val="11"/>
      <color indexed="8"/>
      <name val="Arial Cyr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9"/>
      <color rgb="FF000000"/>
      <name val="Courier New"/>
      <family val="3"/>
      <charset val="204"/>
    </font>
    <font>
      <sz val="9"/>
      <color rgb="FF000000"/>
      <name val="Courier New"/>
      <family val="3"/>
      <charset val="204"/>
    </font>
    <font>
      <sz val="8"/>
      <color rgb="FF000000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sz val="10"/>
      <color indexed="12"/>
      <name val="Arial"/>
      <family val="2"/>
    </font>
    <font>
      <sz val="10"/>
      <color indexed="12"/>
      <name val="Arial"/>
      <family val="2"/>
      <charset val="1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1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color indexed="10"/>
      <name val="Arial"/>
      <family val="2"/>
      <charset val="1"/>
    </font>
    <font>
      <b/>
      <sz val="8"/>
      <color indexed="9"/>
      <name val="Arial Cyr"/>
      <family val="2"/>
      <charset val="204"/>
    </font>
    <font>
      <sz val="11"/>
      <color indexed="8"/>
      <name val="Arial"/>
      <family val="2"/>
      <charset val="204"/>
    </font>
    <font>
      <sz val="11"/>
      <color rgb="FF000000"/>
      <name val="Arial Cyr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Arial Cyr"/>
      <charset val="204"/>
    </font>
    <font>
      <u/>
      <sz val="10"/>
      <color indexed="12"/>
      <name val="Arial Cyr"/>
      <family val="2"/>
      <charset val="204"/>
    </font>
    <font>
      <sz val="11"/>
      <color theme="1"/>
      <name val="Calibri"/>
      <family val="2"/>
      <scheme val="minor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4"/>
      <name val="Arial"/>
      <family val="2"/>
      <charset val="204"/>
    </font>
    <font>
      <b/>
      <sz val="10"/>
      <name val="Arial Cyr"/>
      <family val="2"/>
      <charset val="204"/>
    </font>
    <font>
      <b/>
      <sz val="18"/>
      <color indexed="56"/>
      <name val="Cambria"/>
      <family val="1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0"/>
      <name val="Courier"/>
      <family val="3"/>
    </font>
    <font>
      <sz val="10"/>
      <color rgb="FF000000"/>
      <name val="Arial"/>
      <family val="2"/>
      <charset val="204"/>
    </font>
    <font>
      <sz val="12"/>
      <name val="Arial Narrow"/>
      <family val="2"/>
      <charset val="204"/>
    </font>
    <font>
      <sz val="10"/>
      <color indexed="8"/>
      <name val="Arial Cyr1"/>
      <charset val="204"/>
    </font>
    <font>
      <sz val="10"/>
      <color rgb="FF000000"/>
      <name val="Arial Cyr1"/>
      <charset val="204"/>
    </font>
    <font>
      <sz val="11"/>
      <color theme="1"/>
      <name val="Arial Cyr"/>
      <charset val="204"/>
    </font>
    <font>
      <sz val="10"/>
      <color indexed="8"/>
      <name val="Times New Roman"/>
      <family val="2"/>
      <charset val="204"/>
    </font>
    <font>
      <sz val="10"/>
      <color indexed="8"/>
      <name val="Arial Cyr"/>
      <charset val="204"/>
    </font>
    <font>
      <sz val="11"/>
      <color rgb="FF000000"/>
      <name val="Arial"/>
      <family val="2"/>
      <charset val="204"/>
    </font>
    <font>
      <sz val="11"/>
      <color indexed="8"/>
      <name val="Mangal"/>
      <family val="2"/>
      <charset val="204"/>
    </font>
    <font>
      <sz val="11"/>
      <color rgb="FF80008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0"/>
      <name val="Helv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</fonts>
  <fills count="6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34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3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indexed="50"/>
        <bgColor indexed="51"/>
      </patternFill>
    </fill>
    <fill>
      <patternFill patternType="solid">
        <fgColor indexed="50"/>
        <bgColor indexed="19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54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18"/>
        <bgColor indexed="32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</borders>
  <cellStyleXfs count="4120">
    <xf numFmtId="0" fontId="0" fillId="0" borderId="0"/>
    <xf numFmtId="0" fontId="8" fillId="0" borderId="0"/>
    <xf numFmtId="0" fontId="2" fillId="0" borderId="0"/>
    <xf numFmtId="0" fontId="12" fillId="0" borderId="0"/>
    <xf numFmtId="0" fontId="13" fillId="0" borderId="0"/>
    <xf numFmtId="165" fontId="14" fillId="0" borderId="0">
      <alignment vertical="top"/>
    </xf>
    <xf numFmtId="165" fontId="15" fillId="0" borderId="0">
      <alignment vertical="top"/>
    </xf>
    <xf numFmtId="166" fontId="15" fillId="7" borderId="0">
      <alignment vertical="top"/>
    </xf>
    <xf numFmtId="166" fontId="15" fillId="8" borderId="0">
      <alignment vertical="top"/>
    </xf>
    <xf numFmtId="166" fontId="15" fillId="8" borderId="0">
      <alignment vertical="top"/>
    </xf>
    <xf numFmtId="166" fontId="15" fillId="8" borderId="0">
      <alignment vertical="top"/>
    </xf>
    <xf numFmtId="166" fontId="15" fillId="8" borderId="0">
      <alignment vertical="top"/>
    </xf>
    <xf numFmtId="166" fontId="15" fillId="8" borderId="0">
      <alignment vertical="top"/>
    </xf>
    <xf numFmtId="166" fontId="15" fillId="8" borderId="0">
      <alignment vertical="top"/>
    </xf>
    <xf numFmtId="166" fontId="15" fillId="8" borderId="0">
      <alignment vertical="top"/>
    </xf>
    <xf numFmtId="165" fontId="15" fillId="9" borderId="0">
      <alignment vertical="top"/>
    </xf>
    <xf numFmtId="167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67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3" fillId="0" borderId="0"/>
    <xf numFmtId="167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0" fontId="12" fillId="0" borderId="0"/>
    <xf numFmtId="0" fontId="13" fillId="0" borderId="0"/>
    <xf numFmtId="0" fontId="12" fillId="0" borderId="0"/>
    <xf numFmtId="0" fontId="13" fillId="0" borderId="0"/>
    <xf numFmtId="0" fontId="8" fillId="0" borderId="0"/>
    <xf numFmtId="0" fontId="8" fillId="0" borderId="0"/>
    <xf numFmtId="167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0" fontId="8" fillId="0" borderId="0"/>
    <xf numFmtId="0" fontId="8" fillId="0" borderId="0"/>
    <xf numFmtId="0" fontId="8" fillId="0" borderId="0"/>
    <xf numFmtId="167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67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0" fontId="8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8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8" fillId="0" borderId="0"/>
    <xf numFmtId="168" fontId="16" fillId="0" borderId="0">
      <protection locked="0"/>
    </xf>
    <xf numFmtId="0" fontId="8" fillId="0" borderId="0"/>
    <xf numFmtId="0" fontId="8" fillId="0" borderId="0"/>
    <xf numFmtId="169" fontId="16" fillId="0" borderId="0">
      <protection locked="0"/>
    </xf>
    <xf numFmtId="0" fontId="8" fillId="0" borderId="0"/>
    <xf numFmtId="0" fontId="8" fillId="0" borderId="0"/>
    <xf numFmtId="168" fontId="16" fillId="0" borderId="0">
      <protection locked="0"/>
    </xf>
    <xf numFmtId="0" fontId="8" fillId="0" borderId="0"/>
    <xf numFmtId="0" fontId="8" fillId="0" borderId="0"/>
    <xf numFmtId="169" fontId="16" fillId="0" borderId="0">
      <protection locked="0"/>
    </xf>
    <xf numFmtId="0" fontId="8" fillId="0" borderId="0"/>
    <xf numFmtId="0" fontId="8" fillId="0" borderId="0"/>
    <xf numFmtId="170" fontId="16" fillId="0" borderId="0">
      <protection locked="0"/>
    </xf>
    <xf numFmtId="0" fontId="8" fillId="0" borderId="0"/>
    <xf numFmtId="0" fontId="8" fillId="0" borderId="0"/>
    <xf numFmtId="171" fontId="16" fillId="0" borderId="15">
      <protection locked="0"/>
    </xf>
    <xf numFmtId="0" fontId="8" fillId="0" borderId="0"/>
    <xf numFmtId="0" fontId="8" fillId="0" borderId="0"/>
    <xf numFmtId="171" fontId="17" fillId="0" borderId="0">
      <protection locked="0"/>
    </xf>
    <xf numFmtId="0" fontId="8" fillId="0" borderId="0"/>
    <xf numFmtId="0" fontId="8" fillId="0" borderId="0"/>
    <xf numFmtId="171" fontId="17" fillId="0" borderId="0">
      <protection locked="0"/>
    </xf>
    <xf numFmtId="0" fontId="8" fillId="0" borderId="0"/>
    <xf numFmtId="0" fontId="8" fillId="0" borderId="0"/>
    <xf numFmtId="171" fontId="16" fillId="0" borderId="15">
      <protection locked="0"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8" fillId="0" borderId="0"/>
    <xf numFmtId="0" fontId="2" fillId="10" borderId="0" applyNumberFormat="0" applyBorder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18" borderId="0" applyNumberFormat="0" applyBorder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Protection="0"/>
    <xf numFmtId="0" fontId="2" fillId="11" borderId="0" applyNumberFormat="0" applyBorder="0" applyAlignment="0" applyProtection="0"/>
    <xf numFmtId="0" fontId="19" fillId="18" borderId="0" applyNumberFormat="0" applyBorder="0" applyProtection="0"/>
    <xf numFmtId="0" fontId="2" fillId="11" borderId="0" applyNumberFormat="0" applyBorder="0" applyAlignment="0" applyProtection="0"/>
    <xf numFmtId="0" fontId="2" fillId="11" borderId="0" applyNumberFormat="0" applyBorder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8" fillId="0" borderId="0"/>
    <xf numFmtId="0" fontId="2" fillId="12" borderId="0" applyNumberFormat="0" applyBorder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Protection="0"/>
    <xf numFmtId="0" fontId="19" fillId="19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8" fillId="0" borderId="0"/>
    <xf numFmtId="0" fontId="2" fillId="9" borderId="0" applyNumberFormat="0" applyBorder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Protection="0"/>
    <xf numFmtId="0" fontId="19" fillId="20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8" fillId="0" borderId="0"/>
    <xf numFmtId="0" fontId="2" fillId="3" borderId="0" applyNumberFormat="0" applyBorder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19" fillId="21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Alignment="0" applyProtection="0"/>
    <xf numFmtId="0" fontId="19" fillId="21" borderId="0" applyNumberFormat="0" applyBorder="0" applyProtection="0"/>
    <xf numFmtId="0" fontId="2" fillId="13" borderId="0" applyNumberFormat="0" applyBorder="0" applyAlignment="0" applyProtection="0"/>
    <xf numFmtId="0" fontId="2" fillId="13" borderId="0" applyNumberFormat="0" applyBorder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8" fillId="0" borderId="0"/>
    <xf numFmtId="0" fontId="2" fillId="14" borderId="0" applyNumberFormat="0" applyBorder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22" borderId="0" applyNumberFormat="0" applyBorder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Protection="0"/>
    <xf numFmtId="0" fontId="19" fillId="22" borderId="0" applyNumberFormat="0" applyBorder="0" applyProtection="0"/>
    <xf numFmtId="0" fontId="2" fillId="15" borderId="0" applyNumberFormat="0" applyBorder="0" applyAlignment="0" applyProtection="0"/>
    <xf numFmtId="0" fontId="2" fillId="15" borderId="0" applyNumberFormat="0" applyBorder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18" fillId="0" borderId="0"/>
    <xf numFmtId="0" fontId="2" fillId="16" borderId="0" applyNumberFormat="0" applyBorder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19" fillId="23" borderId="0" applyNumberFormat="0" applyBorder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Protection="0"/>
    <xf numFmtId="0" fontId="2" fillId="17" borderId="0" applyNumberFormat="0" applyBorder="0" applyAlignment="0" applyProtection="0"/>
    <xf numFmtId="0" fontId="19" fillId="23" borderId="0" applyNumberFormat="0" applyBorder="0" applyProtection="0"/>
    <xf numFmtId="0" fontId="2" fillId="17" borderId="0" applyNumberFormat="0" applyBorder="0" applyAlignment="0" applyProtection="0"/>
    <xf numFmtId="0" fontId="2" fillId="17" borderId="0" applyNumberFormat="0" applyBorder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18" fillId="0" borderId="0"/>
    <xf numFmtId="0" fontId="2" fillId="24" borderId="0" applyNumberFormat="0" applyBorder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Protection="0"/>
    <xf numFmtId="0" fontId="19" fillId="28" borderId="0" applyNumberFormat="0" applyBorder="0" applyProtection="0"/>
    <xf numFmtId="0" fontId="2" fillId="24" borderId="0" applyNumberFormat="0" applyBorder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18" fillId="0" borderId="0"/>
    <xf numFmtId="0" fontId="2" fillId="25" borderId="0" applyNumberFormat="0" applyBorder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Protection="0"/>
    <xf numFmtId="0" fontId="19" fillId="29" borderId="0" applyNumberFormat="0" applyBorder="0" applyProtection="0"/>
    <xf numFmtId="0" fontId="2" fillId="25" borderId="0" applyNumberFormat="0" applyBorder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8" fillId="0" borderId="0"/>
    <xf numFmtId="0" fontId="2" fillId="26" borderId="0" applyNumberFormat="0" applyBorder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Protection="0"/>
    <xf numFmtId="0" fontId="19" fillId="30" borderId="0" applyNumberFormat="0" applyBorder="0" applyProtection="0"/>
    <xf numFmtId="0" fontId="2" fillId="26" borderId="0" applyNumberFormat="0" applyBorder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8" fillId="0" borderId="0"/>
    <xf numFmtId="0" fontId="2" fillId="3" borderId="0" applyNumberFormat="0" applyBorder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19" fillId="21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Alignment="0" applyProtection="0"/>
    <xf numFmtId="0" fontId="19" fillId="21" borderId="0" applyNumberFormat="0" applyBorder="0" applyProtection="0"/>
    <xf numFmtId="0" fontId="2" fillId="13" borderId="0" applyNumberFormat="0" applyBorder="0" applyAlignment="0" applyProtection="0"/>
    <xf numFmtId="0" fontId="2" fillId="13" borderId="0" applyNumberFormat="0" applyBorder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18" fillId="0" borderId="0"/>
    <xf numFmtId="0" fontId="2" fillId="24" borderId="0" applyNumberFormat="0" applyBorder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Protection="0"/>
    <xf numFmtId="0" fontId="19" fillId="28" borderId="0" applyNumberFormat="0" applyBorder="0" applyProtection="0"/>
    <xf numFmtId="0" fontId="2" fillId="24" borderId="0" applyNumberFormat="0" applyBorder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8" fillId="0" borderId="0"/>
    <xf numFmtId="0" fontId="2" fillId="27" borderId="0" applyNumberFormat="0" applyBorder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9" fillId="31" borderId="0" applyNumberFormat="0" applyBorder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Protection="0"/>
    <xf numFmtId="0" fontId="2" fillId="27" borderId="0" applyNumberFormat="0" applyBorder="0" applyAlignment="0" applyProtection="0"/>
    <xf numFmtId="0" fontId="19" fillId="31" borderId="0" applyNumberFormat="0" applyBorder="0" applyProtection="0"/>
    <xf numFmtId="0" fontId="2" fillId="27" borderId="0" applyNumberFormat="0" applyBorder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18" fillId="0" borderId="0"/>
    <xf numFmtId="0" fontId="20" fillId="32" borderId="0" applyNumberFormat="0" applyBorder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1" fillId="36" borderId="0" applyNumberFormat="0" applyBorder="0" applyProtection="0"/>
    <xf numFmtId="0" fontId="20" fillId="32" borderId="0" applyNumberFormat="0" applyBorder="0" applyProtection="0"/>
    <xf numFmtId="0" fontId="20" fillId="32" borderId="0" applyNumberFormat="0" applyBorder="0" applyAlignment="0" applyProtection="0"/>
    <xf numFmtId="0" fontId="21" fillId="36" borderId="0" applyNumberFormat="0" applyBorder="0" applyProtection="0"/>
    <xf numFmtId="0" fontId="20" fillId="32" borderId="0" applyNumberFormat="0" applyBorder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18" fillId="0" borderId="0"/>
    <xf numFmtId="0" fontId="20" fillId="25" borderId="0" applyNumberFormat="0" applyBorder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Protection="0"/>
    <xf numFmtId="0" fontId="21" fillId="29" borderId="0" applyNumberFormat="0" applyBorder="0" applyProtection="0"/>
    <xf numFmtId="0" fontId="20" fillId="25" borderId="0" applyNumberFormat="0" applyBorder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8" fillId="0" borderId="0"/>
    <xf numFmtId="0" fontId="20" fillId="26" borderId="0" applyNumberFormat="0" applyBorder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Protection="0"/>
    <xf numFmtId="0" fontId="21" fillId="30" borderId="0" applyNumberFormat="0" applyBorder="0" applyProtection="0"/>
    <xf numFmtId="0" fontId="20" fillId="26" borderId="0" applyNumberFormat="0" applyBorder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8" fillId="0" borderId="0"/>
    <xf numFmtId="0" fontId="20" fillId="33" borderId="0" applyNumberFormat="0" applyBorder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Protection="0"/>
    <xf numFmtId="0" fontId="21" fillId="37" borderId="0" applyNumberFormat="0" applyBorder="0" applyProtection="0"/>
    <xf numFmtId="0" fontId="20" fillId="33" borderId="0" applyNumberFormat="0" applyBorder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8" fillId="0" borderId="0"/>
    <xf numFmtId="0" fontId="20" fillId="34" borderId="0" applyNumberFormat="0" applyBorder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Protection="0"/>
    <xf numFmtId="0" fontId="21" fillId="38" borderId="0" applyNumberFormat="0" applyBorder="0" applyProtection="0"/>
    <xf numFmtId="0" fontId="20" fillId="34" borderId="0" applyNumberFormat="0" applyBorder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8" fillId="0" borderId="0"/>
    <xf numFmtId="0" fontId="20" fillId="35" borderId="0" applyNumberFormat="0" applyBorder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Protection="0"/>
    <xf numFmtId="0" fontId="21" fillId="39" borderId="0" applyNumberFormat="0" applyBorder="0" applyProtection="0"/>
    <xf numFmtId="0" fontId="20" fillId="35" borderId="0" applyNumberFormat="0" applyBorder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4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2" fontId="18" fillId="0" borderId="16">
      <protection locked="0"/>
    </xf>
    <xf numFmtId="173" fontId="2" fillId="0" borderId="0" applyFill="0" applyBorder="0" applyAlignment="0" applyProtection="0"/>
    <xf numFmtId="174" fontId="2" fillId="0" borderId="0" applyFill="0" applyBorder="0" applyAlignment="0" applyProtection="0"/>
    <xf numFmtId="0" fontId="24" fillId="12" borderId="0" applyNumberFormat="0" applyBorder="0" applyAlignment="0" applyProtection="0"/>
    <xf numFmtId="0" fontId="25" fillId="7" borderId="17" applyNumberFormat="0" applyAlignment="0" applyProtection="0"/>
    <xf numFmtId="0" fontId="25" fillId="8" borderId="17" applyNumberFormat="0" applyAlignment="0" applyProtection="0"/>
    <xf numFmtId="0" fontId="25" fillId="8" borderId="17" applyNumberFormat="0" applyAlignment="0" applyProtection="0"/>
    <xf numFmtId="0" fontId="25" fillId="8" borderId="17" applyNumberFormat="0" applyAlignment="0" applyProtection="0"/>
    <xf numFmtId="0" fontId="25" fillId="8" borderId="17" applyNumberFormat="0" applyAlignment="0" applyProtection="0"/>
    <xf numFmtId="0" fontId="25" fillId="8" borderId="17" applyNumberFormat="0" applyAlignment="0" applyProtection="0"/>
    <xf numFmtId="0" fontId="25" fillId="8" borderId="17" applyNumberFormat="0" applyAlignment="0" applyProtection="0"/>
    <xf numFmtId="0" fontId="25" fillId="8" borderId="17" applyNumberFormat="0" applyAlignment="0" applyProtection="0"/>
    <xf numFmtId="0" fontId="26" fillId="44" borderId="18" applyNumberFormat="0" applyAlignment="0" applyProtection="0"/>
    <xf numFmtId="175" fontId="2" fillId="0" borderId="0" applyFill="0" applyBorder="0" applyAlignment="0" applyProtection="0"/>
    <xf numFmtId="176" fontId="2" fillId="0" borderId="0" applyFill="0" applyBorder="0" applyAlignment="0" applyProtection="0"/>
    <xf numFmtId="3" fontId="2" fillId="0" borderId="0" applyFill="0" applyBorder="0" applyAlignment="0" applyProtection="0"/>
    <xf numFmtId="3" fontId="27" fillId="0" borderId="0" applyFill="0" applyBorder="0" applyAlignment="0" applyProtection="0"/>
    <xf numFmtId="172" fontId="28" fillId="14" borderId="16"/>
    <xf numFmtId="172" fontId="28" fillId="15" borderId="16"/>
    <xf numFmtId="172" fontId="28" fillId="15" borderId="16"/>
    <xf numFmtId="172" fontId="28" fillId="15" borderId="16"/>
    <xf numFmtId="172" fontId="28" fillId="15" borderId="16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7" fillId="0" borderId="0" applyFill="0" applyBorder="0" applyAlignment="0" applyProtection="0"/>
    <xf numFmtId="177" fontId="27" fillId="0" borderId="0" applyFill="0" applyBorder="0" applyAlignment="0" applyProtection="0"/>
    <xf numFmtId="178" fontId="2" fillId="0" borderId="0" applyFill="0" applyBorder="0" applyAlignment="0" applyProtection="0"/>
    <xf numFmtId="179" fontId="2" fillId="0" borderId="0" applyFill="0" applyBorder="0" applyAlignment="0" applyProtection="0"/>
    <xf numFmtId="179" fontId="27" fillId="0" borderId="0" applyFill="0" applyBorder="0" applyAlignment="0" applyProtection="0"/>
    <xf numFmtId="0" fontId="2" fillId="0" borderId="0" applyFill="0" applyBorder="0" applyAlignment="0" applyProtection="0"/>
    <xf numFmtId="0" fontId="27" fillId="0" borderId="0" applyFill="0" applyBorder="0" applyAlignment="0" applyProtection="0"/>
    <xf numFmtId="14" fontId="29" fillId="0" borderId="0">
      <alignment vertical="top"/>
    </xf>
    <xf numFmtId="167" fontId="30" fillId="0" borderId="0">
      <alignment vertical="top"/>
    </xf>
    <xf numFmtId="38" fontId="30" fillId="0" borderId="0">
      <alignment vertical="top"/>
    </xf>
    <xf numFmtId="180" fontId="2" fillId="0" borderId="0" applyFill="0" applyBorder="0" applyAlignment="0" applyProtection="0"/>
    <xf numFmtId="180" fontId="27" fillId="0" borderId="0" applyFill="0" applyBorder="0" applyAlignment="0" applyProtection="0"/>
    <xf numFmtId="0" fontId="9" fillId="0" borderId="0"/>
    <xf numFmtId="0" fontId="2" fillId="0" borderId="0"/>
    <xf numFmtId="0" fontId="31" fillId="0" borderId="0"/>
    <xf numFmtId="0" fontId="32" fillId="0" borderId="0" applyBorder="0" applyProtection="0"/>
    <xf numFmtId="181" fontId="33" fillId="0" borderId="0" applyBorder="0" applyProtection="0"/>
    <xf numFmtId="181" fontId="34" fillId="0" borderId="0"/>
    <xf numFmtId="0" fontId="32" fillId="0" borderId="0"/>
    <xf numFmtId="0" fontId="32" fillId="0" borderId="0" applyBorder="0" applyProtection="0"/>
    <xf numFmtId="0" fontId="18" fillId="0" borderId="0"/>
    <xf numFmtId="181" fontId="35" fillId="0" borderId="0" applyBorder="0" applyProtection="0"/>
    <xf numFmtId="0" fontId="18" fillId="0" borderId="0"/>
    <xf numFmtId="0" fontId="36" fillId="0" borderId="0" applyNumberFormat="0" applyFill="0" applyBorder="0" applyAlignment="0" applyProtection="0"/>
    <xf numFmtId="164" fontId="37" fillId="0" borderId="0" applyFill="0" applyBorder="0" applyAlignment="0" applyProtection="0"/>
    <xf numFmtId="164" fontId="14" fillId="0" borderId="0" applyFill="0" applyBorder="0" applyAlignment="0" applyProtection="0"/>
    <xf numFmtId="164" fontId="38" fillId="0" borderId="0" applyFill="0" applyBorder="0" applyAlignment="0" applyProtection="0"/>
    <xf numFmtId="164" fontId="39" fillId="0" borderId="0" applyFill="0" applyBorder="0" applyAlignment="0" applyProtection="0"/>
    <xf numFmtId="164" fontId="40" fillId="0" borderId="0" applyFill="0" applyBorder="0" applyAlignment="0" applyProtection="0"/>
    <xf numFmtId="164" fontId="41" fillId="0" borderId="0" applyFill="0" applyBorder="0" applyAlignment="0" applyProtection="0"/>
    <xf numFmtId="164" fontId="42" fillId="0" borderId="0" applyFill="0" applyBorder="0" applyAlignment="0" applyProtection="0"/>
    <xf numFmtId="2" fontId="2" fillId="0" borderId="0" applyFill="0" applyBorder="0" applyAlignment="0" applyProtection="0"/>
    <xf numFmtId="2" fontId="27" fillId="0" borderId="0" applyFill="0" applyBorder="0" applyAlignment="0" applyProtection="0"/>
    <xf numFmtId="0" fontId="43" fillId="9" borderId="0" applyNumberFormat="0" applyBorder="0" applyAlignment="0" applyProtection="0"/>
    <xf numFmtId="0" fontId="44" fillId="0" borderId="0" applyNumberFormat="0" applyBorder="0" applyProtection="0">
      <alignment horizontal="center"/>
    </xf>
    <xf numFmtId="0" fontId="44" fillId="0" borderId="0" applyBorder="0" applyProtection="0">
      <alignment horizontal="center"/>
    </xf>
    <xf numFmtId="0" fontId="45" fillId="0" borderId="0" applyBorder="0" applyProtection="0">
      <alignment horizontal="center"/>
    </xf>
    <xf numFmtId="181" fontId="46" fillId="0" borderId="0" applyBorder="0" applyProtection="0">
      <alignment horizontal="center"/>
    </xf>
    <xf numFmtId="181" fontId="46" fillId="0" borderId="0" applyBorder="0" applyProtection="0">
      <alignment horizontal="center"/>
    </xf>
    <xf numFmtId="0" fontId="47" fillId="0" borderId="19" applyNumberFormat="0" applyFill="0" applyAlignment="0" applyProtection="0"/>
    <xf numFmtId="181" fontId="46" fillId="0" borderId="0" applyBorder="0" applyProtection="0">
      <alignment horizontal="center"/>
    </xf>
    <xf numFmtId="0" fontId="44" fillId="0" borderId="0" applyBorder="0" applyProtection="0">
      <alignment horizontal="center"/>
    </xf>
    <xf numFmtId="0" fontId="45" fillId="0" borderId="0">
      <alignment horizontal="center"/>
    </xf>
    <xf numFmtId="0" fontId="44" fillId="0" borderId="0" applyNumberFormat="0" applyBorder="0" applyProtection="0">
      <alignment horizontal="center"/>
    </xf>
    <xf numFmtId="0" fontId="44" fillId="0" borderId="0" applyBorder="0" applyProtection="0">
      <alignment horizontal="center"/>
    </xf>
    <xf numFmtId="0" fontId="48" fillId="0" borderId="20" applyNumberFormat="0" applyFill="0" applyAlignment="0" applyProtection="0"/>
    <xf numFmtId="0" fontId="44" fillId="0" borderId="0" applyNumberFormat="0" applyBorder="0" applyProtection="0">
      <alignment horizontal="center"/>
    </xf>
    <xf numFmtId="0" fontId="48" fillId="0" borderId="20" applyNumberFormat="0" applyFill="0" applyAlignment="0" applyProtection="0"/>
    <xf numFmtId="0" fontId="45" fillId="0" borderId="0">
      <alignment horizontal="center"/>
    </xf>
    <xf numFmtId="0" fontId="49" fillId="0" borderId="21" applyNumberFormat="0" applyFill="0" applyAlignment="0" applyProtection="0"/>
    <xf numFmtId="0" fontId="46" fillId="0" borderId="0" applyNumberFormat="0" applyBorder="0" applyProtection="0">
      <alignment horizontal="center"/>
    </xf>
    <xf numFmtId="0" fontId="49" fillId="0" borderId="0" applyNumberFormat="0" applyFill="0" applyBorder="0" applyAlignment="0" applyProtection="0"/>
    <xf numFmtId="0" fontId="44" fillId="0" borderId="0" applyNumberFormat="0" applyBorder="0" applyProtection="0">
      <alignment horizontal="center"/>
    </xf>
    <xf numFmtId="0" fontId="50" fillId="0" borderId="0">
      <alignment vertical="top"/>
    </xf>
    <xf numFmtId="0" fontId="44" fillId="0" borderId="0">
      <alignment horizontal="center"/>
    </xf>
    <xf numFmtId="0" fontId="44" fillId="0" borderId="0" applyNumberFormat="0" applyBorder="0" applyProtection="0">
      <alignment horizontal="center"/>
    </xf>
    <xf numFmtId="0" fontId="44" fillId="0" borderId="0" applyNumberFormat="0" applyBorder="0" applyProtection="0">
      <alignment horizontal="center" textRotation="90"/>
    </xf>
    <xf numFmtId="0" fontId="44" fillId="0" borderId="0" applyBorder="0" applyProtection="0">
      <alignment horizontal="center" textRotation="90"/>
    </xf>
    <xf numFmtId="0" fontId="45" fillId="0" borderId="0" applyBorder="0" applyProtection="0">
      <alignment horizontal="center" textRotation="90"/>
    </xf>
    <xf numFmtId="181" fontId="46" fillId="0" borderId="0" applyBorder="0" applyProtection="0">
      <alignment horizontal="center" textRotation="90"/>
    </xf>
    <xf numFmtId="181" fontId="46" fillId="0" borderId="0" applyBorder="0" applyProtection="0">
      <alignment horizontal="center" textRotation="90"/>
    </xf>
    <xf numFmtId="181" fontId="46" fillId="0" borderId="0" applyBorder="0" applyProtection="0">
      <alignment horizontal="center" textRotation="90"/>
    </xf>
    <xf numFmtId="0" fontId="44" fillId="0" borderId="0" applyBorder="0" applyProtection="0">
      <alignment horizontal="center" textRotation="90"/>
    </xf>
    <xf numFmtId="0" fontId="45" fillId="0" borderId="0">
      <alignment horizontal="center" textRotation="90"/>
    </xf>
    <xf numFmtId="0" fontId="44" fillId="0" borderId="0" applyNumberFormat="0" applyBorder="0" applyProtection="0">
      <alignment horizontal="center" textRotation="90"/>
    </xf>
    <xf numFmtId="0" fontId="44" fillId="0" borderId="0" applyBorder="0" applyProtection="0">
      <alignment horizontal="center" textRotation="90"/>
    </xf>
    <xf numFmtId="0" fontId="44" fillId="0" borderId="0" applyNumberFormat="0" applyBorder="0" applyProtection="0">
      <alignment horizontal="center" textRotation="90"/>
    </xf>
    <xf numFmtId="0" fontId="45" fillId="0" borderId="0">
      <alignment horizontal="center" textRotation="90"/>
    </xf>
    <xf numFmtId="0" fontId="46" fillId="0" borderId="0" applyNumberFormat="0" applyBorder="0" applyProtection="0">
      <alignment horizontal="center" textRotation="90"/>
    </xf>
    <xf numFmtId="0" fontId="44" fillId="0" borderId="0" applyNumberFormat="0" applyBorder="0" applyProtection="0">
      <alignment horizontal="center" textRotation="90"/>
    </xf>
    <xf numFmtId="0" fontId="44" fillId="0" borderId="0">
      <alignment horizontal="center" textRotation="90"/>
    </xf>
    <xf numFmtId="0" fontId="44" fillId="0" borderId="0" applyNumberFormat="0" applyBorder="0" applyProtection="0">
      <alignment horizontal="center" textRotation="90"/>
    </xf>
    <xf numFmtId="167" fontId="51" fillId="0" borderId="0">
      <alignment vertical="top"/>
    </xf>
    <xf numFmtId="38" fontId="51" fillId="0" borderId="0">
      <alignment vertical="top"/>
    </xf>
    <xf numFmtId="172" fontId="52" fillId="0" borderId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16" borderId="17" applyNumberFormat="0" applyAlignment="0" applyProtection="0"/>
    <xf numFmtId="0" fontId="55" fillId="17" borderId="17" applyNumberFormat="0" applyAlignment="0" applyProtection="0"/>
    <xf numFmtId="0" fontId="55" fillId="17" borderId="17" applyNumberFormat="0" applyAlignment="0" applyProtection="0"/>
    <xf numFmtId="0" fontId="55" fillId="17" borderId="17" applyNumberFormat="0" applyAlignment="0" applyProtection="0"/>
    <xf numFmtId="0" fontId="55" fillId="17" borderId="17" applyNumberFormat="0" applyAlignment="0" applyProtection="0"/>
    <xf numFmtId="0" fontId="55" fillId="17" borderId="17" applyNumberFormat="0" applyAlignment="0" applyProtection="0"/>
    <xf numFmtId="0" fontId="55" fillId="17" borderId="17" applyNumberFormat="0" applyAlignment="0" applyProtection="0"/>
    <xf numFmtId="0" fontId="55" fillId="17" borderId="17" applyNumberFormat="0" applyAlignment="0" applyProtection="0"/>
    <xf numFmtId="167" fontId="15" fillId="0" borderId="0">
      <alignment vertical="top"/>
    </xf>
    <xf numFmtId="167" fontId="15" fillId="7" borderId="0">
      <alignment vertical="top"/>
    </xf>
    <xf numFmtId="38" fontId="15" fillId="8" borderId="0">
      <alignment vertical="top"/>
    </xf>
    <xf numFmtId="38" fontId="15" fillId="8" borderId="0">
      <alignment vertical="top"/>
    </xf>
    <xf numFmtId="38" fontId="15" fillId="8" borderId="0">
      <alignment vertical="top"/>
    </xf>
    <xf numFmtId="38" fontId="15" fillId="8" borderId="0">
      <alignment vertical="top"/>
    </xf>
    <xf numFmtId="38" fontId="15" fillId="8" borderId="0">
      <alignment vertical="top"/>
    </xf>
    <xf numFmtId="38" fontId="15" fillId="8" borderId="0">
      <alignment vertical="top"/>
    </xf>
    <xf numFmtId="38" fontId="15" fillId="8" borderId="0">
      <alignment vertical="top"/>
    </xf>
    <xf numFmtId="38" fontId="15" fillId="0" borderId="0">
      <alignment vertical="top"/>
    </xf>
    <xf numFmtId="182" fontId="15" fillId="9" borderId="0">
      <alignment vertical="top"/>
    </xf>
    <xf numFmtId="38" fontId="15" fillId="0" borderId="0">
      <alignment vertical="top"/>
    </xf>
    <xf numFmtId="0" fontId="56" fillId="0" borderId="22" applyNumberFormat="0" applyFill="0" applyAlignment="0" applyProtection="0"/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/>
    <xf numFmtId="0" fontId="12" fillId="0" borderId="0"/>
    <xf numFmtId="0" fontId="2" fillId="46" borderId="23" applyNumberFormat="0" applyAlignment="0" applyProtection="0"/>
    <xf numFmtId="0" fontId="27" fillId="46" borderId="23" applyNumberFormat="0" applyAlignment="0" applyProtection="0"/>
    <xf numFmtId="183" fontId="2" fillId="0" borderId="0" applyFill="0" applyBorder="0" applyAlignment="0" applyProtection="0"/>
    <xf numFmtId="184" fontId="2" fillId="0" borderId="0" applyFill="0" applyBorder="0" applyAlignment="0" applyProtection="0"/>
    <xf numFmtId="0" fontId="59" fillId="7" borderId="24" applyNumberFormat="0" applyAlignment="0" applyProtection="0"/>
    <xf numFmtId="0" fontId="59" fillId="8" borderId="24" applyNumberFormat="0" applyAlignment="0" applyProtection="0"/>
    <xf numFmtId="0" fontId="59" fillId="8" borderId="24" applyNumberFormat="0" applyAlignment="0" applyProtection="0"/>
    <xf numFmtId="0" fontId="59" fillId="8" borderId="24" applyNumberFormat="0" applyAlignment="0" applyProtection="0"/>
    <xf numFmtId="0" fontId="59" fillId="8" borderId="24" applyNumberFormat="0" applyAlignment="0" applyProtection="0"/>
    <xf numFmtId="0" fontId="59" fillId="8" borderId="24" applyNumberFormat="0" applyAlignment="0" applyProtection="0"/>
    <xf numFmtId="0" fontId="59" fillId="8" borderId="24" applyNumberFormat="0" applyAlignment="0" applyProtection="0"/>
    <xf numFmtId="0" fontId="59" fillId="8" borderId="24" applyNumberFormat="0" applyAlignment="0" applyProtection="0"/>
    <xf numFmtId="0" fontId="60" fillId="0" borderId="0" applyNumberFormat="0">
      <alignment horizontal="left"/>
    </xf>
    <xf numFmtId="0" fontId="61" fillId="0" borderId="0" applyNumberFormat="0" applyBorder="0" applyProtection="0"/>
    <xf numFmtId="0" fontId="61" fillId="0" borderId="0" applyBorder="0" applyProtection="0"/>
    <xf numFmtId="0" fontId="62" fillId="0" borderId="0" applyBorder="0" applyProtection="0"/>
    <xf numFmtId="181" fontId="63" fillId="0" borderId="0" applyBorder="0" applyProtection="0"/>
    <xf numFmtId="181" fontId="63" fillId="0" borderId="0" applyBorder="0" applyProtection="0"/>
    <xf numFmtId="181" fontId="63" fillId="0" borderId="0" applyBorder="0" applyProtection="0"/>
    <xf numFmtId="0" fontId="61" fillId="0" borderId="0" applyBorder="0" applyProtection="0"/>
    <xf numFmtId="0" fontId="62" fillId="0" borderId="0"/>
    <xf numFmtId="0" fontId="61" fillId="0" borderId="0" applyNumberFormat="0" applyBorder="0" applyProtection="0"/>
    <xf numFmtId="0" fontId="61" fillId="0" borderId="0" applyBorder="0" applyProtection="0"/>
    <xf numFmtId="0" fontId="61" fillId="0" borderId="0" applyNumberFormat="0" applyBorder="0" applyProtection="0"/>
    <xf numFmtId="0" fontId="62" fillId="0" borderId="0"/>
    <xf numFmtId="0" fontId="63" fillId="0" borderId="0" applyNumberFormat="0" applyBorder="0" applyProtection="0"/>
    <xf numFmtId="0" fontId="61" fillId="0" borderId="0" applyNumberFormat="0" applyBorder="0" applyProtection="0"/>
    <xf numFmtId="0" fontId="61" fillId="0" borderId="0"/>
    <xf numFmtId="0" fontId="61" fillId="0" borderId="0" applyNumberFormat="0" applyBorder="0" applyProtection="0"/>
    <xf numFmtId="185" fontId="61" fillId="0" borderId="0" applyBorder="0" applyProtection="0"/>
    <xf numFmtId="186" fontId="61" fillId="0" borderId="0" applyBorder="0" applyProtection="0"/>
    <xf numFmtId="185" fontId="62" fillId="0" borderId="0" applyBorder="0" applyProtection="0"/>
    <xf numFmtId="187" fontId="63" fillId="0" borderId="0" applyBorder="0" applyProtection="0"/>
    <xf numFmtId="187" fontId="63" fillId="0" borderId="0" applyBorder="0" applyProtection="0"/>
    <xf numFmtId="187" fontId="63" fillId="0" borderId="0" applyBorder="0" applyProtection="0"/>
    <xf numFmtId="186" fontId="61" fillId="0" borderId="0" applyBorder="0" applyProtection="0"/>
    <xf numFmtId="185" fontId="62" fillId="0" borderId="0"/>
    <xf numFmtId="185" fontId="61" fillId="0" borderId="0" applyBorder="0" applyProtection="0"/>
    <xf numFmtId="186" fontId="61" fillId="0" borderId="0" applyBorder="0" applyProtection="0"/>
    <xf numFmtId="185" fontId="61" fillId="0" borderId="0" applyBorder="0" applyProtection="0"/>
    <xf numFmtId="185" fontId="62" fillId="0" borderId="0"/>
    <xf numFmtId="188" fontId="63" fillId="0" borderId="0" applyBorder="0" applyProtection="0"/>
    <xf numFmtId="185" fontId="61" fillId="0" borderId="0" applyBorder="0" applyProtection="0"/>
    <xf numFmtId="185" fontId="61" fillId="0" borderId="0"/>
    <xf numFmtId="185" fontId="61" fillId="0" borderId="0" applyBorder="0" applyProtection="0"/>
    <xf numFmtId="0" fontId="64" fillId="47" borderId="0">
      <alignment horizontal="left" vertical="top"/>
    </xf>
    <xf numFmtId="0" fontId="65" fillId="47" borderId="0">
      <alignment horizontal="center" vertical="top"/>
    </xf>
    <xf numFmtId="0" fontId="66" fillId="47" borderId="0">
      <alignment horizontal="left" vertical="top"/>
    </xf>
    <xf numFmtId="0" fontId="66" fillId="47" borderId="0">
      <alignment horizontal="right" vertical="top"/>
    </xf>
    <xf numFmtId="0" fontId="67" fillId="47" borderId="0">
      <alignment horizontal="right" vertical="center"/>
    </xf>
    <xf numFmtId="0" fontId="67" fillId="47" borderId="0">
      <alignment horizontal="left" vertical="top"/>
    </xf>
    <xf numFmtId="0" fontId="67" fillId="47" borderId="0">
      <alignment horizontal="right" vertical="center"/>
    </xf>
    <xf numFmtId="0" fontId="64" fillId="47" borderId="0">
      <alignment horizontal="center" vertical="center"/>
    </xf>
    <xf numFmtId="0" fontId="65" fillId="47" borderId="0">
      <alignment horizontal="left" vertical="center"/>
    </xf>
    <xf numFmtId="0" fontId="68" fillId="0" borderId="0">
      <alignment horizontal="right" vertical="top"/>
    </xf>
    <xf numFmtId="0" fontId="69" fillId="47" borderId="0">
      <alignment horizontal="center" vertical="center"/>
    </xf>
    <xf numFmtId="0" fontId="69" fillId="47" borderId="0">
      <alignment horizontal="center" vertical="center"/>
    </xf>
    <xf numFmtId="0" fontId="69" fillId="47" borderId="0">
      <alignment horizontal="right" vertical="center"/>
    </xf>
    <xf numFmtId="0" fontId="69" fillId="47" borderId="0">
      <alignment horizontal="left" vertical="center"/>
    </xf>
    <xf numFmtId="0" fontId="65" fillId="47" borderId="0">
      <alignment horizontal="center" vertical="center"/>
    </xf>
    <xf numFmtId="0" fontId="66" fillId="47" borderId="0">
      <alignment horizontal="left" vertical="top"/>
    </xf>
    <xf numFmtId="0" fontId="70" fillId="45" borderId="24" applyNumberFormat="0" applyProtection="0">
      <alignment vertical="center"/>
    </xf>
    <xf numFmtId="0" fontId="71" fillId="45" borderId="24" applyNumberFormat="0" applyProtection="0">
      <alignment vertical="center"/>
    </xf>
    <xf numFmtId="0" fontId="72" fillId="45" borderId="24" applyNumberFormat="0" applyProtection="0">
      <alignment vertical="center"/>
    </xf>
    <xf numFmtId="0" fontId="73" fillId="45" borderId="24" applyNumberFormat="0" applyProtection="0">
      <alignment vertical="center"/>
    </xf>
    <xf numFmtId="0" fontId="70" fillId="45" borderId="24" applyNumberFormat="0" applyProtection="0">
      <alignment horizontal="left" vertical="center" indent="1"/>
    </xf>
    <xf numFmtId="0" fontId="71" fillId="45" borderId="24" applyNumberFormat="0" applyProtection="0">
      <alignment horizontal="left" vertical="center" indent="1"/>
    </xf>
    <xf numFmtId="0" fontId="70" fillId="45" borderId="24" applyNumberFormat="0" applyProtection="0">
      <alignment horizontal="left" vertical="center" indent="1"/>
    </xf>
    <xf numFmtId="0" fontId="71" fillId="45" borderId="24" applyNumberFormat="0" applyProtection="0">
      <alignment horizontal="left" vertical="center" indent="1"/>
    </xf>
    <xf numFmtId="0" fontId="8" fillId="10" borderId="24" applyNumberFormat="0" applyProtection="0">
      <alignment horizontal="left" vertical="center" indent="1"/>
    </xf>
    <xf numFmtId="0" fontId="8" fillId="11" borderId="24" applyNumberFormat="0" applyProtection="0">
      <alignment horizontal="left" vertical="center" indent="1"/>
    </xf>
    <xf numFmtId="0" fontId="8" fillId="11" borderId="24" applyNumberFormat="0" applyProtection="0">
      <alignment horizontal="left" vertical="center" indent="1"/>
    </xf>
    <xf numFmtId="0" fontId="8" fillId="11" borderId="24" applyNumberFormat="0" applyProtection="0">
      <alignment horizontal="left" vertical="center" indent="1"/>
    </xf>
    <xf numFmtId="0" fontId="8" fillId="11" borderId="24" applyNumberFormat="0" applyProtection="0">
      <alignment horizontal="left" vertical="center" indent="1"/>
    </xf>
    <xf numFmtId="0" fontId="8" fillId="11" borderId="24" applyNumberFormat="0" applyProtection="0">
      <alignment horizontal="left" vertical="center" indent="1"/>
    </xf>
    <xf numFmtId="0" fontId="8" fillId="11" borderId="24" applyNumberFormat="0" applyProtection="0">
      <alignment horizontal="left" vertical="center" indent="1"/>
    </xf>
    <xf numFmtId="0" fontId="8" fillId="11" borderId="24" applyNumberFormat="0" applyProtection="0">
      <alignment horizontal="left" vertical="center" indent="1"/>
    </xf>
    <xf numFmtId="0" fontId="70" fillId="12" borderId="24" applyNumberFormat="0" applyProtection="0">
      <alignment horizontal="right" vertical="center"/>
    </xf>
    <xf numFmtId="0" fontId="71" fillId="12" borderId="24" applyNumberFormat="0" applyProtection="0">
      <alignment horizontal="right" vertical="center"/>
    </xf>
    <xf numFmtId="0" fontId="70" fillId="25" borderId="24" applyNumberFormat="0" applyProtection="0">
      <alignment horizontal="right" vertical="center"/>
    </xf>
    <xf numFmtId="0" fontId="71" fillId="25" borderId="24" applyNumberFormat="0" applyProtection="0">
      <alignment horizontal="right" vertical="center"/>
    </xf>
    <xf numFmtId="0" fontId="70" fillId="41" borderId="24" applyNumberFormat="0" applyProtection="0">
      <alignment horizontal="right" vertical="center"/>
    </xf>
    <xf numFmtId="0" fontId="71" fillId="41" borderId="24" applyNumberFormat="0" applyProtection="0">
      <alignment horizontal="right" vertical="center"/>
    </xf>
    <xf numFmtId="0" fontId="70" fillId="27" borderId="24" applyNumberFormat="0" applyProtection="0">
      <alignment horizontal="right" vertical="center"/>
    </xf>
    <xf numFmtId="0" fontId="71" fillId="27" borderId="24" applyNumberFormat="0" applyProtection="0">
      <alignment horizontal="right" vertical="center"/>
    </xf>
    <xf numFmtId="0" fontId="71" fillId="27" borderId="24" applyNumberFormat="0" applyProtection="0">
      <alignment horizontal="right" vertical="center"/>
    </xf>
    <xf numFmtId="0" fontId="71" fillId="27" borderId="24" applyNumberFormat="0" applyProtection="0">
      <alignment horizontal="right" vertical="center"/>
    </xf>
    <xf numFmtId="0" fontId="71" fillId="27" borderId="24" applyNumberFormat="0" applyProtection="0">
      <alignment horizontal="right" vertical="center"/>
    </xf>
    <xf numFmtId="0" fontId="71" fillId="27" borderId="24" applyNumberFormat="0" applyProtection="0">
      <alignment horizontal="right" vertical="center"/>
    </xf>
    <xf numFmtId="0" fontId="71" fillId="27" borderId="24" applyNumberFormat="0" applyProtection="0">
      <alignment horizontal="right" vertical="center"/>
    </xf>
    <xf numFmtId="0" fontId="70" fillId="35" borderId="24" applyNumberFormat="0" applyProtection="0">
      <alignment horizontal="right" vertical="center"/>
    </xf>
    <xf numFmtId="0" fontId="71" fillId="35" borderId="24" applyNumberFormat="0" applyProtection="0">
      <alignment horizontal="right" vertical="center"/>
    </xf>
    <xf numFmtId="0" fontId="70" fillId="43" borderId="24" applyNumberFormat="0" applyProtection="0">
      <alignment horizontal="right" vertical="center"/>
    </xf>
    <xf numFmtId="0" fontId="71" fillId="43" borderId="24" applyNumberFormat="0" applyProtection="0">
      <alignment horizontal="right" vertical="center"/>
    </xf>
    <xf numFmtId="0" fontId="70" fillId="42" borderId="24" applyNumberFormat="0" applyProtection="0">
      <alignment horizontal="right" vertical="center"/>
    </xf>
    <xf numFmtId="0" fontId="71" fillId="42" borderId="24" applyNumberFormat="0" applyProtection="0">
      <alignment horizontal="right" vertical="center"/>
    </xf>
    <xf numFmtId="0" fontId="71" fillId="42" borderId="24" applyNumberFormat="0" applyProtection="0">
      <alignment horizontal="right" vertical="center"/>
    </xf>
    <xf numFmtId="0" fontId="71" fillId="42" borderId="24" applyNumberFormat="0" applyProtection="0">
      <alignment horizontal="right" vertical="center"/>
    </xf>
    <xf numFmtId="0" fontId="70" fillId="48" borderId="24" applyNumberFormat="0" applyProtection="0">
      <alignment horizontal="right" vertical="center"/>
    </xf>
    <xf numFmtId="0" fontId="71" fillId="49" borderId="24" applyNumberFormat="0" applyProtection="0">
      <alignment horizontal="right" vertical="center"/>
    </xf>
    <xf numFmtId="0" fontId="71" fillId="49" borderId="24" applyNumberFormat="0" applyProtection="0">
      <alignment horizontal="right" vertical="center"/>
    </xf>
    <xf numFmtId="0" fontId="71" fillId="49" borderId="24" applyNumberFormat="0" applyProtection="0">
      <alignment horizontal="right" vertical="center"/>
    </xf>
    <xf numFmtId="0" fontId="70" fillId="26" borderId="24" applyNumberFormat="0" applyProtection="0">
      <alignment horizontal="right" vertical="center"/>
    </xf>
    <xf numFmtId="0" fontId="71" fillId="26" borderId="24" applyNumberFormat="0" applyProtection="0">
      <alignment horizontal="right" vertical="center"/>
    </xf>
    <xf numFmtId="0" fontId="74" fillId="50" borderId="24" applyNumberFormat="0" applyProtection="0">
      <alignment horizontal="left" vertical="center" indent="1"/>
    </xf>
    <xf numFmtId="0" fontId="75" fillId="50" borderId="24" applyNumberFormat="0" applyProtection="0">
      <alignment horizontal="left" vertical="center" indent="1"/>
    </xf>
    <xf numFmtId="0" fontId="70" fillId="51" borderId="25" applyNumberFormat="0" applyProtection="0">
      <alignment horizontal="left" vertical="center" indent="1"/>
    </xf>
    <xf numFmtId="0" fontId="71" fillId="51" borderId="25" applyNumberFormat="0" applyProtection="0">
      <alignment horizontal="left" vertical="center" indent="1"/>
    </xf>
    <xf numFmtId="0" fontId="76" fillId="52" borderId="0" applyNumberFormat="0" applyProtection="0">
      <alignment horizontal="left" vertical="center" indent="1"/>
    </xf>
    <xf numFmtId="0" fontId="8" fillId="10" borderId="24" applyNumberFormat="0" applyProtection="0">
      <alignment horizontal="left" vertical="center" indent="1"/>
    </xf>
    <xf numFmtId="0" fontId="8" fillId="11" borderId="24" applyNumberFormat="0" applyProtection="0">
      <alignment horizontal="left" vertical="center" indent="1"/>
    </xf>
    <xf numFmtId="0" fontId="8" fillId="11" borderId="24" applyNumberFormat="0" applyProtection="0">
      <alignment horizontal="left" vertical="center" indent="1"/>
    </xf>
    <xf numFmtId="0" fontId="8" fillId="11" borderId="24" applyNumberFormat="0" applyProtection="0">
      <alignment horizontal="left" vertical="center" indent="1"/>
    </xf>
    <xf numFmtId="0" fontId="8" fillId="11" borderId="24" applyNumberFormat="0" applyProtection="0">
      <alignment horizontal="left" vertical="center" indent="1"/>
    </xf>
    <xf numFmtId="0" fontId="8" fillId="11" borderId="24" applyNumberFormat="0" applyProtection="0">
      <alignment horizontal="left" vertical="center" indent="1"/>
    </xf>
    <xf numFmtId="0" fontId="8" fillId="11" borderId="24" applyNumberFormat="0" applyProtection="0">
      <alignment horizontal="left" vertical="center" indent="1"/>
    </xf>
    <xf numFmtId="0" fontId="8" fillId="11" borderId="24" applyNumberFormat="0" applyProtection="0">
      <alignment horizontal="left" vertical="center" indent="1"/>
    </xf>
    <xf numFmtId="0" fontId="77" fillId="51" borderId="24" applyNumberFormat="0" applyProtection="0">
      <alignment horizontal="left" vertical="center" indent="1"/>
    </xf>
    <xf numFmtId="0" fontId="77" fillId="53" borderId="24" applyNumberFormat="0" applyProtection="0">
      <alignment horizontal="left" vertical="center" indent="1"/>
    </xf>
    <xf numFmtId="0" fontId="8" fillId="53" borderId="24" applyNumberFormat="0" applyProtection="0">
      <alignment horizontal="left" vertical="center" indent="1"/>
    </xf>
    <xf numFmtId="0" fontId="8" fillId="53" borderId="24" applyNumberFormat="0" applyProtection="0">
      <alignment horizontal="left" vertical="center" indent="1"/>
    </xf>
    <xf numFmtId="0" fontId="8" fillId="44" borderId="24" applyNumberFormat="0" applyProtection="0">
      <alignment horizontal="left" vertical="center" indent="1"/>
    </xf>
    <xf numFmtId="0" fontId="8" fillId="44" borderId="24" applyNumberFormat="0" applyProtection="0">
      <alignment horizontal="left" vertical="center" indent="1"/>
    </xf>
    <xf numFmtId="0" fontId="8" fillId="7" borderId="24" applyNumberFormat="0" applyProtection="0">
      <alignment horizontal="left" vertical="center" indent="1"/>
    </xf>
    <xf numFmtId="0" fontId="8" fillId="8" borderId="24" applyNumberFormat="0" applyProtection="0">
      <alignment horizontal="left" vertical="center" indent="1"/>
    </xf>
    <xf numFmtId="0" fontId="8" fillId="8" borderId="24" applyNumberFormat="0" applyProtection="0">
      <alignment horizontal="left" vertical="center" indent="1"/>
    </xf>
    <xf numFmtId="0" fontId="8" fillId="8" borderId="24" applyNumberFormat="0" applyProtection="0">
      <alignment horizontal="left" vertical="center" indent="1"/>
    </xf>
    <xf numFmtId="0" fontId="8" fillId="8" borderId="24" applyNumberFormat="0" applyProtection="0">
      <alignment horizontal="left" vertical="center" indent="1"/>
    </xf>
    <xf numFmtId="0" fontId="8" fillId="8" borderId="24" applyNumberFormat="0" applyProtection="0">
      <alignment horizontal="left" vertical="center" indent="1"/>
    </xf>
    <xf numFmtId="0" fontId="8" fillId="8" borderId="24" applyNumberFormat="0" applyProtection="0">
      <alignment horizontal="left" vertical="center" indent="1"/>
    </xf>
    <xf numFmtId="0" fontId="8" fillId="8" borderId="24" applyNumberFormat="0" applyProtection="0">
      <alignment horizontal="left" vertical="center" indent="1"/>
    </xf>
    <xf numFmtId="0" fontId="8" fillId="7" borderId="24" applyNumberFormat="0" applyProtection="0">
      <alignment horizontal="left" vertical="center" indent="1"/>
    </xf>
    <xf numFmtId="0" fontId="8" fillId="8" borderId="24" applyNumberFormat="0" applyProtection="0">
      <alignment horizontal="left" vertical="center" indent="1"/>
    </xf>
    <xf numFmtId="0" fontId="8" fillId="8" borderId="24" applyNumberFormat="0" applyProtection="0">
      <alignment horizontal="left" vertical="center" indent="1"/>
    </xf>
    <xf numFmtId="0" fontId="8" fillId="8" borderId="24" applyNumberFormat="0" applyProtection="0">
      <alignment horizontal="left" vertical="center" indent="1"/>
    </xf>
    <xf numFmtId="0" fontId="8" fillId="8" borderId="24" applyNumberFormat="0" applyProtection="0">
      <alignment horizontal="left" vertical="center" indent="1"/>
    </xf>
    <xf numFmtId="0" fontId="8" fillId="8" borderId="24" applyNumberFormat="0" applyProtection="0">
      <alignment horizontal="left" vertical="center" indent="1"/>
    </xf>
    <xf numFmtId="0" fontId="8" fillId="8" borderId="24" applyNumberFormat="0" applyProtection="0">
      <alignment horizontal="left" vertical="center" indent="1"/>
    </xf>
    <xf numFmtId="0" fontId="8" fillId="8" borderId="24" applyNumberFormat="0" applyProtection="0">
      <alignment horizontal="left" vertical="center" indent="1"/>
    </xf>
    <xf numFmtId="0" fontId="8" fillId="10" borderId="24" applyNumberFormat="0" applyProtection="0">
      <alignment horizontal="left" vertical="center" indent="1"/>
    </xf>
    <xf numFmtId="0" fontId="8" fillId="11" borderId="24" applyNumberFormat="0" applyProtection="0">
      <alignment horizontal="left" vertical="center" indent="1"/>
    </xf>
    <xf numFmtId="0" fontId="8" fillId="11" borderId="24" applyNumberFormat="0" applyProtection="0">
      <alignment horizontal="left" vertical="center" indent="1"/>
    </xf>
    <xf numFmtId="0" fontId="8" fillId="11" borderId="24" applyNumberFormat="0" applyProtection="0">
      <alignment horizontal="left" vertical="center" indent="1"/>
    </xf>
    <xf numFmtId="0" fontId="8" fillId="11" borderId="24" applyNumberFormat="0" applyProtection="0">
      <alignment horizontal="left" vertical="center" indent="1"/>
    </xf>
    <xf numFmtId="0" fontId="8" fillId="11" borderId="24" applyNumberFormat="0" applyProtection="0">
      <alignment horizontal="left" vertical="center" indent="1"/>
    </xf>
    <xf numFmtId="0" fontId="8" fillId="11" borderId="24" applyNumberFormat="0" applyProtection="0">
      <alignment horizontal="left" vertical="center" indent="1"/>
    </xf>
    <xf numFmtId="0" fontId="8" fillId="11" borderId="24" applyNumberFormat="0" applyProtection="0">
      <alignment horizontal="left" vertical="center" indent="1"/>
    </xf>
    <xf numFmtId="0" fontId="8" fillId="10" borderId="24" applyNumberFormat="0" applyProtection="0">
      <alignment horizontal="left" vertical="center" indent="1"/>
    </xf>
    <xf numFmtId="0" fontId="8" fillId="11" borderId="24" applyNumberFormat="0" applyProtection="0">
      <alignment horizontal="left" vertical="center" indent="1"/>
    </xf>
    <xf numFmtId="0" fontId="8" fillId="11" borderId="24" applyNumberFormat="0" applyProtection="0">
      <alignment horizontal="left" vertical="center" indent="1"/>
    </xf>
    <xf numFmtId="0" fontId="8" fillId="11" borderId="24" applyNumberFormat="0" applyProtection="0">
      <alignment horizontal="left" vertical="center" indent="1"/>
    </xf>
    <xf numFmtId="0" fontId="8" fillId="11" borderId="24" applyNumberFormat="0" applyProtection="0">
      <alignment horizontal="left" vertical="center" indent="1"/>
    </xf>
    <xf numFmtId="0" fontId="8" fillId="11" borderId="24" applyNumberFormat="0" applyProtection="0">
      <alignment horizontal="left" vertical="center" indent="1"/>
    </xf>
    <xf numFmtId="0" fontId="8" fillId="11" borderId="24" applyNumberFormat="0" applyProtection="0">
      <alignment horizontal="left" vertical="center" indent="1"/>
    </xf>
    <xf numFmtId="0" fontId="8" fillId="11" borderId="24" applyNumberFormat="0" applyProtection="0">
      <alignment horizontal="left" vertical="center" indent="1"/>
    </xf>
    <xf numFmtId="0" fontId="18" fillId="0" borderId="0"/>
    <xf numFmtId="0" fontId="70" fillId="46" borderId="24" applyNumberFormat="0" applyProtection="0">
      <alignment vertical="center"/>
    </xf>
    <xf numFmtId="0" fontId="71" fillId="46" borderId="24" applyNumberFormat="0" applyProtection="0">
      <alignment vertical="center"/>
    </xf>
    <xf numFmtId="0" fontId="72" fillId="46" borderId="24" applyNumberFormat="0" applyProtection="0">
      <alignment vertical="center"/>
    </xf>
    <xf numFmtId="0" fontId="73" fillId="46" borderId="24" applyNumberFormat="0" applyProtection="0">
      <alignment vertical="center"/>
    </xf>
    <xf numFmtId="0" fontId="70" fillId="46" borderId="24" applyNumberFormat="0" applyProtection="0">
      <alignment horizontal="left" vertical="center" indent="1"/>
    </xf>
    <xf numFmtId="0" fontId="71" fillId="46" borderId="24" applyNumberFormat="0" applyProtection="0">
      <alignment horizontal="left" vertical="center" indent="1"/>
    </xf>
    <xf numFmtId="0" fontId="70" fillId="46" borderId="24" applyNumberFormat="0" applyProtection="0">
      <alignment horizontal="left" vertical="center" indent="1"/>
    </xf>
    <xf numFmtId="0" fontId="71" fillId="46" borderId="24" applyNumberFormat="0" applyProtection="0">
      <alignment horizontal="left" vertical="center" indent="1"/>
    </xf>
    <xf numFmtId="0" fontId="70" fillId="51" borderId="24" applyNumberFormat="0" applyProtection="0">
      <alignment horizontal="right" vertical="center"/>
    </xf>
    <xf numFmtId="0" fontId="71" fillId="51" borderId="24" applyNumberFormat="0" applyProtection="0">
      <alignment horizontal="right" vertical="center"/>
    </xf>
    <xf numFmtId="0" fontId="72" fillId="51" borderId="24" applyNumberFormat="0" applyProtection="0">
      <alignment horizontal="right" vertical="center"/>
    </xf>
    <xf numFmtId="0" fontId="73" fillId="51" borderId="24" applyNumberFormat="0" applyProtection="0">
      <alignment horizontal="right" vertical="center"/>
    </xf>
    <xf numFmtId="0" fontId="8" fillId="10" borderId="24" applyNumberFormat="0" applyProtection="0">
      <alignment horizontal="left" vertical="center" indent="1"/>
    </xf>
    <xf numFmtId="0" fontId="8" fillId="11" borderId="24" applyNumberFormat="0" applyProtection="0">
      <alignment horizontal="left" vertical="center" indent="1"/>
    </xf>
    <xf numFmtId="0" fontId="8" fillId="11" borderId="24" applyNumberFormat="0" applyProtection="0">
      <alignment horizontal="left" vertical="center" indent="1"/>
    </xf>
    <xf numFmtId="0" fontId="8" fillId="11" borderId="24" applyNumberFormat="0" applyProtection="0">
      <alignment horizontal="left" vertical="center" indent="1"/>
    </xf>
    <xf numFmtId="0" fontId="8" fillId="11" borderId="24" applyNumberFormat="0" applyProtection="0">
      <alignment horizontal="left" vertical="center" indent="1"/>
    </xf>
    <xf numFmtId="0" fontId="8" fillId="11" borderId="24" applyNumberFormat="0" applyProtection="0">
      <alignment horizontal="left" vertical="center" indent="1"/>
    </xf>
    <xf numFmtId="0" fontId="8" fillId="11" borderId="24" applyNumberFormat="0" applyProtection="0">
      <alignment horizontal="left" vertical="center" indent="1"/>
    </xf>
    <xf numFmtId="0" fontId="8" fillId="11" borderId="24" applyNumberFormat="0" applyProtection="0">
      <alignment horizontal="left" vertical="center" indent="1"/>
    </xf>
    <xf numFmtId="0" fontId="8" fillId="10" borderId="24" applyNumberFormat="0" applyProtection="0">
      <alignment horizontal="left" vertical="center" indent="1"/>
    </xf>
    <xf numFmtId="0" fontId="8" fillId="11" borderId="24" applyNumberFormat="0" applyProtection="0">
      <alignment horizontal="left" vertical="center" indent="1"/>
    </xf>
    <xf numFmtId="0" fontId="8" fillId="11" borderId="24" applyNumberFormat="0" applyProtection="0">
      <alignment horizontal="left" vertical="center" indent="1"/>
    </xf>
    <xf numFmtId="0" fontId="8" fillId="11" borderId="24" applyNumberFormat="0" applyProtection="0">
      <alignment horizontal="left" vertical="center" indent="1"/>
    </xf>
    <xf numFmtId="0" fontId="8" fillId="11" borderId="24" applyNumberFormat="0" applyProtection="0">
      <alignment horizontal="left" vertical="center" indent="1"/>
    </xf>
    <xf numFmtId="0" fontId="8" fillId="11" borderId="24" applyNumberFormat="0" applyProtection="0">
      <alignment horizontal="left" vertical="center" indent="1"/>
    </xf>
    <xf numFmtId="0" fontId="8" fillId="11" borderId="24" applyNumberFormat="0" applyProtection="0">
      <alignment horizontal="left" vertical="center" indent="1"/>
    </xf>
    <xf numFmtId="0" fontId="8" fillId="11" borderId="24" applyNumberFormat="0" applyProtection="0">
      <alignment horizontal="left" vertical="center" indent="1"/>
    </xf>
    <xf numFmtId="0" fontId="78" fillId="0" borderId="0"/>
    <xf numFmtId="0" fontId="79" fillId="51" borderId="24" applyNumberFormat="0" applyProtection="0">
      <alignment horizontal="right" vertical="center"/>
    </xf>
    <xf numFmtId="0" fontId="80" fillId="51" borderId="24" applyNumberFormat="0" applyProtection="0">
      <alignment horizontal="right" vertical="center"/>
    </xf>
    <xf numFmtId="0" fontId="12" fillId="0" borderId="0"/>
    <xf numFmtId="0" fontId="13" fillId="0" borderId="0"/>
    <xf numFmtId="167" fontId="81" fillId="54" borderId="0">
      <alignment horizontal="right" vertical="top"/>
    </xf>
    <xf numFmtId="38" fontId="81" fillId="54" borderId="0">
      <alignment horizontal="right" vertical="top"/>
    </xf>
    <xf numFmtId="0" fontId="31" fillId="0" borderId="0"/>
    <xf numFmtId="0" fontId="82" fillId="0" borderId="0"/>
    <xf numFmtId="0" fontId="83" fillId="0" borderId="0"/>
    <xf numFmtId="0" fontId="84" fillId="0" borderId="0" applyNumberFormat="0" applyFill="0" applyBorder="0" applyAlignment="0" applyProtection="0"/>
    <xf numFmtId="0" fontId="85" fillId="0" borderId="26" applyNumberFormat="0" applyFill="0" applyAlignment="0" applyProtection="0"/>
    <xf numFmtId="0" fontId="86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8" fillId="0" borderId="0"/>
    <xf numFmtId="0" fontId="20" fillId="40" borderId="0" applyNumberFormat="0" applyBorder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Protection="0"/>
    <xf numFmtId="0" fontId="21" fillId="55" borderId="0" applyNumberFormat="0" applyBorder="0" applyProtection="0"/>
    <xf numFmtId="0" fontId="20" fillId="40" borderId="0" applyNumberFormat="0" applyBorder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8" fillId="0" borderId="0"/>
    <xf numFmtId="0" fontId="20" fillId="41" borderId="0" applyNumberFormat="0" applyBorder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Protection="0"/>
    <xf numFmtId="0" fontId="21" fillId="56" borderId="0" applyNumberFormat="0" applyBorder="0" applyProtection="0"/>
    <xf numFmtId="0" fontId="20" fillId="41" borderId="0" applyNumberFormat="0" applyBorder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8" fillId="0" borderId="0"/>
    <xf numFmtId="0" fontId="20" fillId="42" borderId="0" applyNumberFormat="0" applyBorder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57" borderId="0" applyNumberFormat="0" applyBorder="0" applyProtection="0"/>
    <xf numFmtId="0" fontId="20" fillId="42" borderId="0" applyNumberFormat="0" applyBorder="0" applyProtection="0"/>
    <xf numFmtId="0" fontId="20" fillId="42" borderId="0" applyNumberFormat="0" applyBorder="0" applyAlignment="0" applyProtection="0"/>
    <xf numFmtId="0" fontId="21" fillId="57" borderId="0" applyNumberFormat="0" applyBorder="0" applyProtection="0"/>
    <xf numFmtId="0" fontId="20" fillId="42" borderId="0" applyNumberFormat="0" applyBorder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8" fillId="0" borderId="0"/>
    <xf numFmtId="0" fontId="20" fillId="33" borderId="0" applyNumberFormat="0" applyBorder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Protection="0"/>
    <xf numFmtId="0" fontId="21" fillId="37" borderId="0" applyNumberFormat="0" applyBorder="0" applyProtection="0"/>
    <xf numFmtId="0" fontId="20" fillId="33" borderId="0" applyNumberFormat="0" applyBorder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8" fillId="0" borderId="0"/>
    <xf numFmtId="0" fontId="20" fillId="34" borderId="0" applyNumberFormat="0" applyBorder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Protection="0"/>
    <xf numFmtId="0" fontId="21" fillId="38" borderId="0" applyNumberFormat="0" applyBorder="0" applyProtection="0"/>
    <xf numFmtId="0" fontId="20" fillId="34" borderId="0" applyNumberFormat="0" applyBorder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8" fillId="0" borderId="0"/>
    <xf numFmtId="0" fontId="20" fillId="43" borderId="0" applyNumberFormat="0" applyBorder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Protection="0"/>
    <xf numFmtId="0" fontId="21" fillId="58" borderId="0" applyNumberFormat="0" applyBorder="0" applyProtection="0"/>
    <xf numFmtId="0" fontId="20" fillId="43" borderId="0" applyNumberFormat="0" applyBorder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172" fontId="18" fillId="0" borderId="16">
      <protection locked="0"/>
    </xf>
    <xf numFmtId="0" fontId="55" fillId="16" borderId="17" applyNumberFormat="0" applyAlignment="0" applyProtection="0"/>
    <xf numFmtId="0" fontId="55" fillId="17" borderId="17" applyNumberFormat="0" applyAlignment="0" applyProtection="0"/>
    <xf numFmtId="0" fontId="55" fillId="17" borderId="17" applyNumberFormat="0" applyAlignment="0" applyProtection="0"/>
    <xf numFmtId="0" fontId="55" fillId="17" borderId="17" applyNumberFormat="0" applyAlignment="0" applyProtection="0"/>
    <xf numFmtId="0" fontId="55" fillId="17" borderId="17" applyNumberFormat="0" applyAlignment="0" applyProtection="0"/>
    <xf numFmtId="0" fontId="55" fillId="17" borderId="17" applyNumberFormat="0" applyAlignment="0" applyProtection="0"/>
    <xf numFmtId="0" fontId="55" fillId="17" borderId="17" applyNumberFormat="0" applyAlignment="0" applyProtection="0"/>
    <xf numFmtId="0" fontId="55" fillId="17" borderId="17" applyNumberFormat="0" applyAlignment="0" applyProtection="0"/>
    <xf numFmtId="0" fontId="55" fillId="17" borderId="17" applyNumberFormat="0" applyAlignment="0" applyProtection="0"/>
    <xf numFmtId="0" fontId="18" fillId="0" borderId="0"/>
    <xf numFmtId="0" fontId="55" fillId="16" borderId="17" applyNumberFormat="0" applyProtection="0"/>
    <xf numFmtId="0" fontId="55" fillId="16" borderId="17" applyNumberFormat="0" applyAlignment="0" applyProtection="0"/>
    <xf numFmtId="0" fontId="55" fillId="17" borderId="17" applyNumberFormat="0" applyAlignment="0" applyProtection="0"/>
    <xf numFmtId="0" fontId="55" fillId="17" borderId="17" applyNumberFormat="0" applyAlignment="0" applyProtection="0"/>
    <xf numFmtId="0" fontId="55" fillId="17" borderId="17" applyNumberFormat="0" applyAlignment="0" applyProtection="0"/>
    <xf numFmtId="0" fontId="55" fillId="17" borderId="17" applyNumberFormat="0" applyAlignment="0" applyProtection="0"/>
    <xf numFmtId="0" fontId="55" fillId="17" borderId="17" applyNumberFormat="0" applyAlignment="0" applyProtection="0"/>
    <xf numFmtId="0" fontId="55" fillId="17" borderId="17" applyNumberFormat="0" applyAlignment="0" applyProtection="0"/>
    <xf numFmtId="0" fontId="55" fillId="17" borderId="17" applyNumberFormat="0" applyAlignment="0" applyProtection="0"/>
    <xf numFmtId="0" fontId="55" fillId="16" borderId="17" applyNumberFormat="0" applyAlignment="0" applyProtection="0"/>
    <xf numFmtId="0" fontId="55" fillId="17" borderId="17" applyNumberFormat="0" applyAlignment="0" applyProtection="0"/>
    <xf numFmtId="0" fontId="55" fillId="17" borderId="17" applyNumberFormat="0" applyAlignment="0" applyProtection="0"/>
    <xf numFmtId="0" fontId="87" fillId="23" borderId="27" applyNumberFormat="0" applyProtection="0"/>
    <xf numFmtId="0" fontId="55" fillId="17" borderId="17" applyNumberFormat="0" applyAlignment="0" applyProtection="0"/>
    <xf numFmtId="0" fontId="55" fillId="17" borderId="17" applyNumberFormat="0" applyAlignment="0" applyProtection="0"/>
    <xf numFmtId="0" fontId="55" fillId="17" borderId="17" applyNumberFormat="0" applyAlignment="0" applyProtection="0"/>
    <xf numFmtId="0" fontId="55" fillId="17" borderId="17" applyNumberFormat="0" applyProtection="0"/>
    <xf numFmtId="0" fontId="55" fillId="17" borderId="17" applyNumberFormat="0" applyAlignment="0" applyProtection="0"/>
    <xf numFmtId="0" fontId="87" fillId="23" borderId="27" applyNumberFormat="0" applyProtection="0"/>
    <xf numFmtId="0" fontId="55" fillId="17" borderId="17" applyNumberFormat="0" applyAlignment="0" applyProtection="0"/>
    <xf numFmtId="0" fontId="55" fillId="17" borderId="17" applyNumberFormat="0" applyProtection="0"/>
    <xf numFmtId="0" fontId="55" fillId="16" borderId="17" applyNumberFormat="0" applyAlignment="0" applyProtection="0"/>
    <xf numFmtId="0" fontId="55" fillId="16" borderId="17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5" fillId="17" borderId="17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5" fillId="17" borderId="17" applyNumberFormat="0" applyAlignment="0" applyProtection="0"/>
    <xf numFmtId="0" fontId="55" fillId="16" borderId="17" applyNumberFormat="0" applyAlignment="0" applyProtection="0"/>
    <xf numFmtId="0" fontId="55" fillId="16" borderId="17" applyNumberFormat="0" applyAlignment="0" applyProtection="0"/>
    <xf numFmtId="0" fontId="55" fillId="16" borderId="17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5" fillId="16" borderId="17" applyNumberFormat="0" applyAlignment="0" applyProtection="0"/>
    <xf numFmtId="0" fontId="55" fillId="16" borderId="17" applyNumberFormat="0" applyAlignment="0" applyProtection="0"/>
    <xf numFmtId="0" fontId="55" fillId="16" borderId="17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5" fillId="16" borderId="17" applyNumberFormat="0" applyAlignment="0" applyProtection="0"/>
    <xf numFmtId="0" fontId="55" fillId="16" borderId="17" applyNumberFormat="0" applyAlignment="0" applyProtection="0"/>
    <xf numFmtId="0" fontId="55" fillId="16" borderId="17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5" fillId="16" borderId="17" applyNumberFormat="0" applyAlignment="0" applyProtection="0"/>
    <xf numFmtId="0" fontId="55" fillId="16" borderId="17" applyNumberFormat="0" applyAlignment="0" applyProtection="0"/>
    <xf numFmtId="0" fontId="55" fillId="16" borderId="17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5" fillId="16" borderId="17" applyNumberFormat="0" applyAlignment="0" applyProtection="0"/>
    <xf numFmtId="0" fontId="55" fillId="16" borderId="17" applyNumberFormat="0" applyAlignment="0" applyProtection="0"/>
    <xf numFmtId="0" fontId="55" fillId="16" borderId="17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5" fillId="16" borderId="17" applyNumberFormat="0" applyAlignment="0" applyProtection="0"/>
    <xf numFmtId="0" fontId="55" fillId="16" borderId="17" applyNumberFormat="0" applyAlignment="0" applyProtection="0"/>
    <xf numFmtId="0" fontId="55" fillId="16" borderId="17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5" fillId="16" borderId="17" applyNumberFormat="0" applyAlignment="0" applyProtection="0"/>
    <xf numFmtId="0" fontId="59" fillId="7" borderId="24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7" borderId="24" applyNumberFormat="0" applyProtection="0"/>
    <xf numFmtId="0" fontId="59" fillId="7" borderId="24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7" borderId="24" applyNumberFormat="0" applyAlignment="0" applyProtection="0"/>
    <xf numFmtId="0" fontId="8" fillId="0" borderId="0"/>
    <xf numFmtId="0" fontId="8" fillId="0" borderId="0"/>
    <xf numFmtId="0" fontId="88" fillId="59" borderId="28" applyNumberForma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8" fillId="59" borderId="28" applyNumberFormat="0" applyProtection="0"/>
    <xf numFmtId="0" fontId="8" fillId="0" borderId="0"/>
    <xf numFmtId="0" fontId="8" fillId="0" borderId="0"/>
    <xf numFmtId="0" fontId="59" fillId="7" borderId="24" applyNumberFormat="0" applyAlignment="0" applyProtection="0"/>
    <xf numFmtId="0" fontId="59" fillId="7" borderId="24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7" borderId="24" applyNumberFormat="0" applyAlignment="0" applyProtection="0"/>
    <xf numFmtId="0" fontId="59" fillId="7" borderId="24" applyNumberFormat="0" applyAlignment="0" applyProtection="0"/>
    <xf numFmtId="0" fontId="59" fillId="7" borderId="24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7" borderId="24" applyNumberFormat="0" applyAlignment="0" applyProtection="0"/>
    <xf numFmtId="0" fontId="59" fillId="7" borderId="24" applyNumberFormat="0" applyAlignment="0" applyProtection="0"/>
    <xf numFmtId="0" fontId="59" fillId="7" borderId="24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7" borderId="24" applyNumberFormat="0" applyAlignment="0" applyProtection="0"/>
    <xf numFmtId="0" fontId="59" fillId="7" borderId="24" applyNumberFormat="0" applyAlignment="0" applyProtection="0"/>
    <xf numFmtId="0" fontId="59" fillId="7" borderId="24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7" borderId="24" applyNumberFormat="0" applyAlignment="0" applyProtection="0"/>
    <xf numFmtId="0" fontId="59" fillId="7" borderId="24" applyNumberFormat="0" applyAlignment="0" applyProtection="0"/>
    <xf numFmtId="0" fontId="59" fillId="7" borderId="24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7" borderId="24" applyNumberFormat="0" applyAlignment="0" applyProtection="0"/>
    <xf numFmtId="0" fontId="59" fillId="7" borderId="24" applyNumberFormat="0" applyAlignment="0" applyProtection="0"/>
    <xf numFmtId="0" fontId="59" fillId="7" borderId="24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7" borderId="24" applyNumberFormat="0" applyAlignment="0" applyProtection="0"/>
    <xf numFmtId="0" fontId="59" fillId="7" borderId="24" applyNumberFormat="0" applyAlignment="0" applyProtection="0"/>
    <xf numFmtId="0" fontId="59" fillId="7" borderId="24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7" borderId="24" applyNumberFormat="0" applyAlignment="0" applyProtection="0"/>
    <xf numFmtId="0" fontId="25" fillId="7" borderId="17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7" borderId="17" applyNumberFormat="0" applyProtection="0"/>
    <xf numFmtId="0" fontId="25" fillId="7" borderId="17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7" borderId="17" applyNumberFormat="0" applyAlignment="0" applyProtection="0"/>
    <xf numFmtId="0" fontId="8" fillId="0" borderId="0"/>
    <xf numFmtId="0" fontId="8" fillId="0" borderId="0"/>
    <xf numFmtId="0" fontId="89" fillId="59" borderId="27" applyNumberForma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9" fillId="59" borderId="27" applyNumberFormat="0" applyProtection="0"/>
    <xf numFmtId="0" fontId="8" fillId="0" borderId="0"/>
    <xf numFmtId="0" fontId="8" fillId="0" borderId="0"/>
    <xf numFmtId="0" fontId="25" fillId="7" borderId="17" applyNumberFormat="0" applyAlignment="0" applyProtection="0"/>
    <xf numFmtId="0" fontId="25" fillId="7" borderId="17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7" borderId="17" applyNumberFormat="0" applyAlignment="0" applyProtection="0"/>
    <xf numFmtId="0" fontId="90" fillId="0" borderId="0" applyNumberFormat="0" applyFill="0" applyBorder="0" applyAlignment="0" applyProtection="0"/>
    <xf numFmtId="0" fontId="8" fillId="0" borderId="0"/>
    <xf numFmtId="0" fontId="91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/>
    <xf numFmtId="0" fontId="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/>
    <xf numFmtId="0" fontId="58" fillId="0" borderId="0" applyNumberFormat="0" applyFill="0" applyBorder="0" applyAlignment="0" applyProtection="0"/>
    <xf numFmtId="0" fontId="8" fillId="0" borderId="0"/>
    <xf numFmtId="0" fontId="58" fillId="0" borderId="0" applyNumberFormat="0" applyFill="0" applyBorder="0" applyAlignment="0" applyProtection="0"/>
    <xf numFmtId="0" fontId="8" fillId="0" borderId="0"/>
    <xf numFmtId="0" fontId="58" fillId="0" borderId="0" applyNumberFormat="0" applyFill="0" applyBorder="0" applyAlignment="0" applyProtection="0"/>
    <xf numFmtId="0" fontId="8" fillId="0" borderId="0"/>
    <xf numFmtId="0" fontId="58" fillId="0" borderId="0" applyNumberFormat="0" applyFill="0" applyBorder="0" applyAlignment="0" applyProtection="0"/>
    <xf numFmtId="0" fontId="8" fillId="0" borderId="0"/>
    <xf numFmtId="0" fontId="58" fillId="0" borderId="0" applyNumberFormat="0" applyFill="0" applyBorder="0" applyAlignment="0" applyProtection="0"/>
    <xf numFmtId="0" fontId="8" fillId="0" borderId="0"/>
    <xf numFmtId="0" fontId="58" fillId="0" borderId="0" applyNumberFormat="0" applyFill="0" applyBorder="0" applyAlignment="0" applyProtection="0"/>
    <xf numFmtId="0" fontId="8" fillId="0" borderId="0"/>
    <xf numFmtId="0" fontId="8" fillId="0" borderId="0"/>
    <xf numFmtId="0" fontId="58" fillId="0" borderId="0" applyNumberFormat="0" applyFill="0" applyBorder="0" applyAlignment="0" applyProtection="0"/>
    <xf numFmtId="189" fontId="2" fillId="0" borderId="0" applyFill="0" applyBorder="0" applyAlignment="0" applyProtection="0"/>
    <xf numFmtId="189" fontId="2" fillId="0" borderId="0" applyFill="0" applyBorder="0" applyAlignment="0" applyProtection="0"/>
    <xf numFmtId="0" fontId="8" fillId="0" borderId="0"/>
    <xf numFmtId="0" fontId="8" fillId="0" borderId="0"/>
    <xf numFmtId="189" fontId="2" fillId="0" borderId="0" applyFill="0" applyBorder="0" applyAlignment="0" applyProtection="0"/>
    <xf numFmtId="0" fontId="8" fillId="0" borderId="0"/>
    <xf numFmtId="190" fontId="93" fillId="0" borderId="0" applyFont="0" applyFill="0" applyBorder="0" applyAlignment="0" applyProtection="0"/>
    <xf numFmtId="190" fontId="8" fillId="0" borderId="0" applyFill="0" applyBorder="0" applyAlignment="0" applyProtection="0"/>
    <xf numFmtId="0" fontId="47" fillId="0" borderId="19" applyNumberFormat="0" applyFill="0" applyAlignment="0" applyProtection="0"/>
    <xf numFmtId="0" fontId="8" fillId="0" borderId="0"/>
    <xf numFmtId="0" fontId="8" fillId="0" borderId="0"/>
    <xf numFmtId="0" fontId="47" fillId="0" borderId="29" applyNumberFormat="0" applyProtection="0"/>
    <xf numFmtId="0" fontId="47" fillId="0" borderId="19" applyNumberFormat="0" applyFill="0" applyAlignment="0" applyProtection="0"/>
    <xf numFmtId="0" fontId="8" fillId="0" borderId="0"/>
    <xf numFmtId="0" fontId="47" fillId="0" borderId="19" applyNumberFormat="0" applyFill="0" applyAlignment="0" applyProtection="0"/>
    <xf numFmtId="0" fontId="8" fillId="0" borderId="0"/>
    <xf numFmtId="0" fontId="94" fillId="0" borderId="30" applyNumberFormat="0" applyProtection="0"/>
    <xf numFmtId="0" fontId="8" fillId="0" borderId="0"/>
    <xf numFmtId="0" fontId="8" fillId="0" borderId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8" fillId="0" borderId="0"/>
    <xf numFmtId="0" fontId="8" fillId="0" borderId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8" fillId="0" borderId="0"/>
    <xf numFmtId="0" fontId="8" fillId="0" borderId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8" fillId="0" borderId="0"/>
    <xf numFmtId="0" fontId="8" fillId="0" borderId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8" fillId="0" borderId="0"/>
    <xf numFmtId="0" fontId="8" fillId="0" borderId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8" fillId="0" borderId="0"/>
    <xf numFmtId="0" fontId="8" fillId="0" borderId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8" fillId="0" borderId="0"/>
    <xf numFmtId="0" fontId="8" fillId="0" borderId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8" fillId="0" borderId="0"/>
    <xf numFmtId="0" fontId="8" fillId="0" borderId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8" fillId="0" borderId="0"/>
    <xf numFmtId="0" fontId="8" fillId="0" borderId="0"/>
    <xf numFmtId="0" fontId="48" fillId="0" borderId="31" applyNumberFormat="0" applyProtection="0"/>
    <xf numFmtId="0" fontId="48" fillId="0" borderId="20" applyNumberFormat="0" applyFill="0" applyAlignment="0" applyProtection="0"/>
    <xf numFmtId="0" fontId="8" fillId="0" borderId="0"/>
    <xf numFmtId="0" fontId="48" fillId="0" borderId="20" applyNumberFormat="0" applyFill="0" applyAlignment="0" applyProtection="0"/>
    <xf numFmtId="0" fontId="8" fillId="0" borderId="0"/>
    <xf numFmtId="0" fontId="95" fillId="0" borderId="32" applyNumberFormat="0" applyProtection="0"/>
    <xf numFmtId="0" fontId="8" fillId="0" borderId="0"/>
    <xf numFmtId="0" fontId="8" fillId="0" borderId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8" fillId="0" borderId="0"/>
    <xf numFmtId="0" fontId="8" fillId="0" borderId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8" fillId="0" borderId="0"/>
    <xf numFmtId="0" fontId="8" fillId="0" borderId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8" fillId="0" borderId="0"/>
    <xf numFmtId="0" fontId="8" fillId="0" borderId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8" fillId="0" borderId="0"/>
    <xf numFmtId="0" fontId="8" fillId="0" borderId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8" fillId="0" borderId="0"/>
    <xf numFmtId="0" fontId="8" fillId="0" borderId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8" fillId="0" borderId="0"/>
    <xf numFmtId="0" fontId="8" fillId="0" borderId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8" fillId="0" borderId="0"/>
    <xf numFmtId="0" fontId="8" fillId="0" borderId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8" fillId="0" borderId="0"/>
    <xf numFmtId="0" fontId="8" fillId="0" borderId="0"/>
    <xf numFmtId="0" fontId="49" fillId="0" borderId="33" applyNumberFormat="0" applyProtection="0"/>
    <xf numFmtId="0" fontId="49" fillId="0" borderId="21" applyNumberFormat="0" applyFill="0" applyAlignment="0" applyProtection="0"/>
    <xf numFmtId="0" fontId="8" fillId="0" borderId="0"/>
    <xf numFmtId="0" fontId="49" fillId="0" borderId="21" applyNumberFormat="0" applyFill="0" applyAlignment="0" applyProtection="0"/>
    <xf numFmtId="0" fontId="8" fillId="0" borderId="0"/>
    <xf numFmtId="0" fontId="96" fillId="0" borderId="34" applyNumberFormat="0" applyProtection="0"/>
    <xf numFmtId="0" fontId="8" fillId="0" borderId="0"/>
    <xf numFmtId="0" fontId="8" fillId="0" borderId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8" fillId="0" borderId="0"/>
    <xf numFmtId="0" fontId="8" fillId="0" borderId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8" fillId="0" borderId="0"/>
    <xf numFmtId="0" fontId="8" fillId="0" borderId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8" fillId="0" borderId="0"/>
    <xf numFmtId="0" fontId="8" fillId="0" borderId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8" fillId="0" borderId="0"/>
    <xf numFmtId="0" fontId="8" fillId="0" borderId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8" fillId="0" borderId="0"/>
    <xf numFmtId="0" fontId="8" fillId="0" borderId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8" fillId="0" borderId="0"/>
    <xf numFmtId="0" fontId="8" fillId="0" borderId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8" fillId="0" borderId="0"/>
    <xf numFmtId="0" fontId="8" fillId="0" borderId="0"/>
    <xf numFmtId="0" fontId="49" fillId="0" borderId="21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/>
    <xf numFmtId="0" fontId="8" fillId="0" borderId="0"/>
    <xf numFmtId="0" fontId="49" fillId="0" borderId="0" applyNumberFormat="0" applyBorder="0" applyProtection="0"/>
    <xf numFmtId="0" fontId="49" fillId="0" borderId="0" applyNumberFormat="0" applyFill="0" applyBorder="0" applyAlignment="0" applyProtection="0"/>
    <xf numFmtId="0" fontId="8" fillId="0" borderId="0"/>
    <xf numFmtId="0" fontId="49" fillId="0" borderId="0" applyNumberFormat="0" applyFill="0" applyBorder="0" applyAlignment="0" applyProtection="0"/>
    <xf numFmtId="0" fontId="8" fillId="0" borderId="0"/>
    <xf numFmtId="0" fontId="96" fillId="0" borderId="0" applyNumberFormat="0" applyBorder="0" applyProtection="0"/>
    <xf numFmtId="0" fontId="8" fillId="0" borderId="0"/>
    <xf numFmtId="0" fontId="8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/>
    <xf numFmtId="0" fontId="8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/>
    <xf numFmtId="0" fontId="8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/>
    <xf numFmtId="0" fontId="8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97" fillId="0" borderId="0" applyNumberFormat="0" applyFill="0" applyBorder="0" applyAlignment="0" applyProtection="0"/>
    <xf numFmtId="0" fontId="8" fillId="0" borderId="0"/>
    <xf numFmtId="0" fontId="98" fillId="0" borderId="0" applyNumberFormat="0" applyFill="0" applyBorder="0" applyAlignment="0" applyProtection="0"/>
    <xf numFmtId="0" fontId="8" fillId="0" borderId="0"/>
    <xf numFmtId="0" fontId="99" fillId="0" borderId="0" applyBorder="0">
      <alignment horizontal="center" vertical="center" wrapText="1"/>
    </xf>
    <xf numFmtId="0" fontId="8" fillId="0" borderId="0"/>
    <xf numFmtId="0" fontId="8" fillId="0" borderId="0"/>
    <xf numFmtId="172" fontId="28" fillId="14" borderId="16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" fontId="100" fillId="45" borderId="0" applyBorder="0">
      <alignment horizontal="right"/>
    </xf>
    <xf numFmtId="0" fontId="8" fillId="0" borderId="0"/>
    <xf numFmtId="0" fontId="8" fillId="0" borderId="0"/>
    <xf numFmtId="49" fontId="101" fillId="0" borderId="0" applyBorder="0">
      <alignment vertical="center"/>
    </xf>
    <xf numFmtId="0" fontId="8" fillId="0" borderId="0"/>
    <xf numFmtId="0" fontId="8" fillId="0" borderId="0"/>
    <xf numFmtId="0" fontId="85" fillId="0" borderId="26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5" fillId="0" borderId="26" applyNumberFormat="0" applyProtection="0"/>
    <xf numFmtId="0" fontId="85" fillId="0" borderId="26" applyNumberFormat="0" applyFill="0" applyAlignment="0" applyProtection="0"/>
    <xf numFmtId="0" fontId="8" fillId="0" borderId="0"/>
    <xf numFmtId="0" fontId="8" fillId="0" borderId="0"/>
    <xf numFmtId="0" fontId="85" fillId="0" borderId="26" applyNumberFormat="0" applyFill="0" applyAlignment="0" applyProtection="0"/>
    <xf numFmtId="0" fontId="8" fillId="0" borderId="0"/>
    <xf numFmtId="0" fontId="102" fillId="0" borderId="35" applyNumberFormat="0" applyProtection="0"/>
    <xf numFmtId="0" fontId="8" fillId="0" borderId="0"/>
    <xf numFmtId="0" fontId="102" fillId="0" borderId="35" applyNumberFormat="0" applyProtection="0"/>
    <xf numFmtId="0" fontId="8" fillId="0" borderId="0"/>
    <xf numFmtId="0" fontId="8" fillId="0" borderId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5" fillId="0" borderId="26" applyNumberFormat="0" applyFill="0" applyAlignment="0" applyProtection="0"/>
    <xf numFmtId="3" fontId="28" fillId="0" borderId="0" applyBorder="0">
      <alignment vertical="center"/>
    </xf>
    <xf numFmtId="0" fontId="8" fillId="0" borderId="0"/>
    <xf numFmtId="0" fontId="8" fillId="0" borderId="0"/>
    <xf numFmtId="0" fontId="58" fillId="0" borderId="15" applyNumberFormat="0" applyFill="0" applyAlignment="0" applyProtection="0"/>
    <xf numFmtId="0" fontId="8" fillId="0" borderId="0"/>
    <xf numFmtId="0" fontId="58" fillId="0" borderId="15" applyNumberFormat="0" applyFill="0" applyAlignment="0" applyProtection="0"/>
    <xf numFmtId="0" fontId="8" fillId="0" borderId="0"/>
    <xf numFmtId="0" fontId="8" fillId="0" borderId="0"/>
    <xf numFmtId="0" fontId="58" fillId="0" borderId="15" applyNumberFormat="0" applyFill="0" applyAlignment="0" applyProtection="0"/>
    <xf numFmtId="0" fontId="8" fillId="0" borderId="0"/>
    <xf numFmtId="0" fontId="8" fillId="0" borderId="0"/>
    <xf numFmtId="0" fontId="58" fillId="0" borderId="15" applyNumberFormat="0" applyFill="0" applyAlignment="0" applyProtection="0"/>
    <xf numFmtId="0" fontId="8" fillId="0" borderId="0"/>
    <xf numFmtId="0" fontId="8" fillId="0" borderId="0"/>
    <xf numFmtId="0" fontId="58" fillId="0" borderId="15" applyNumberFormat="0" applyFill="0" applyAlignment="0" applyProtection="0"/>
    <xf numFmtId="0" fontId="8" fillId="0" borderId="0"/>
    <xf numFmtId="0" fontId="8" fillId="0" borderId="0"/>
    <xf numFmtId="0" fontId="58" fillId="0" borderId="15" applyNumberFormat="0" applyFill="0" applyAlignment="0" applyProtection="0"/>
    <xf numFmtId="0" fontId="8" fillId="0" borderId="0"/>
    <xf numFmtId="0" fontId="8" fillId="0" borderId="0"/>
    <xf numFmtId="0" fontId="58" fillId="0" borderId="15" applyNumberFormat="0" applyFill="0" applyAlignment="0" applyProtection="0"/>
    <xf numFmtId="0" fontId="8" fillId="0" borderId="0"/>
    <xf numFmtId="0" fontId="8" fillId="0" borderId="0"/>
    <xf numFmtId="0" fontId="58" fillId="0" borderId="15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58" fillId="0" borderId="15" applyNumberFormat="0" applyFill="0" applyAlignment="0" applyProtection="0"/>
    <xf numFmtId="0" fontId="26" fillId="44" borderId="1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44" borderId="18" applyNumberFormat="0" applyProtection="0"/>
    <xf numFmtId="0" fontId="26" fillId="44" borderId="18" applyNumberFormat="0" applyAlignment="0" applyProtection="0"/>
    <xf numFmtId="0" fontId="8" fillId="0" borderId="0"/>
    <xf numFmtId="0" fontId="8" fillId="0" borderId="0"/>
    <xf numFmtId="0" fontId="26" fillId="44" borderId="18" applyNumberFormat="0" applyAlignment="0" applyProtection="0"/>
    <xf numFmtId="0" fontId="8" fillId="0" borderId="0"/>
    <xf numFmtId="0" fontId="103" fillId="60" borderId="36" applyNumberFormat="0" applyProtection="0"/>
    <xf numFmtId="0" fontId="8" fillId="0" borderId="0"/>
    <xf numFmtId="0" fontId="103" fillId="60" borderId="36" applyNumberFormat="0" applyProtection="0"/>
    <xf numFmtId="0" fontId="8" fillId="0" borderId="0"/>
    <xf numFmtId="0" fontId="8" fillId="0" borderId="0"/>
    <xf numFmtId="0" fontId="26" fillId="44" borderId="18" applyNumberFormat="0" applyAlignment="0" applyProtection="0"/>
    <xf numFmtId="0" fontId="26" fillId="44" borderId="1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44" borderId="18" applyNumberFormat="0" applyAlignment="0" applyProtection="0"/>
    <xf numFmtId="0" fontId="26" fillId="44" borderId="18" applyNumberFormat="0" applyAlignment="0" applyProtection="0"/>
    <xf numFmtId="0" fontId="26" fillId="44" borderId="1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44" borderId="18" applyNumberFormat="0" applyAlignment="0" applyProtection="0"/>
    <xf numFmtId="0" fontId="26" fillId="44" borderId="18" applyNumberFormat="0" applyAlignment="0" applyProtection="0"/>
    <xf numFmtId="0" fontId="26" fillId="44" borderId="1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44" borderId="18" applyNumberFormat="0" applyAlignment="0" applyProtection="0"/>
    <xf numFmtId="0" fontId="26" fillId="44" borderId="18" applyNumberFormat="0" applyAlignment="0" applyProtection="0"/>
    <xf numFmtId="0" fontId="26" fillId="44" borderId="1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44" borderId="18" applyNumberFormat="0" applyAlignment="0" applyProtection="0"/>
    <xf numFmtId="0" fontId="26" fillId="44" borderId="18" applyNumberFormat="0" applyAlignment="0" applyProtection="0"/>
    <xf numFmtId="0" fontId="26" fillId="44" borderId="1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44" borderId="18" applyNumberFormat="0" applyAlignment="0" applyProtection="0"/>
    <xf numFmtId="0" fontId="26" fillId="44" borderId="18" applyNumberFormat="0" applyAlignment="0" applyProtection="0"/>
    <xf numFmtId="0" fontId="26" fillId="44" borderId="1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44" borderId="18" applyNumberFormat="0" applyAlignment="0" applyProtection="0"/>
    <xf numFmtId="0" fontId="26" fillId="44" borderId="18" applyNumberFormat="0" applyAlignment="0" applyProtection="0"/>
    <xf numFmtId="0" fontId="26" fillId="44" borderId="1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44" borderId="18" applyNumberFormat="0" applyAlignment="0" applyProtection="0"/>
    <xf numFmtId="0" fontId="58" fillId="0" borderId="0" applyFill="0">
      <alignment wrapText="1"/>
    </xf>
    <xf numFmtId="0" fontId="8" fillId="0" borderId="0"/>
    <xf numFmtId="0" fontId="58" fillId="0" borderId="0" applyFill="0">
      <alignment wrapText="1"/>
    </xf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8" fillId="0" borderId="0"/>
    <xf numFmtId="0" fontId="58" fillId="0" borderId="0" applyFill="0">
      <alignment wrapText="1"/>
    </xf>
    <xf numFmtId="0" fontId="58" fillId="0" borderId="0" applyFill="0">
      <alignment wrapText="1"/>
    </xf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8" fillId="0" borderId="0"/>
    <xf numFmtId="0" fontId="58" fillId="0" borderId="0" applyFill="0">
      <alignment wrapText="1"/>
    </xf>
    <xf numFmtId="0" fontId="58" fillId="0" borderId="0" applyFill="0">
      <alignment wrapText="1"/>
    </xf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8" fillId="0" borderId="0"/>
    <xf numFmtId="0" fontId="58" fillId="0" borderId="0" applyFill="0">
      <alignment wrapText="1"/>
    </xf>
    <xf numFmtId="0" fontId="58" fillId="0" borderId="0" applyFill="0">
      <alignment wrapText="1"/>
    </xf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8" fillId="0" borderId="0"/>
    <xf numFmtId="0" fontId="58" fillId="0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58" fillId="0" borderId="0" applyFill="0">
      <alignment wrapText="1"/>
    </xf>
    <xf numFmtId="0" fontId="98" fillId="0" borderId="0">
      <alignment horizontal="center" vertical="top" wrapText="1"/>
    </xf>
    <xf numFmtId="0" fontId="8" fillId="0" borderId="0"/>
    <xf numFmtId="0" fontId="8" fillId="0" borderId="0"/>
    <xf numFmtId="0" fontId="104" fillId="0" borderId="0">
      <alignment horizontal="center" vertical="center" wrapText="1"/>
    </xf>
    <xf numFmtId="0" fontId="8" fillId="0" borderId="0"/>
    <xf numFmtId="0" fontId="8" fillId="0" borderId="0"/>
    <xf numFmtId="191" fontId="105" fillId="9" borderId="1">
      <alignment wrapText="1"/>
    </xf>
    <xf numFmtId="0" fontId="8" fillId="0" borderId="0"/>
    <xf numFmtId="0" fontId="8" fillId="0" borderId="0"/>
    <xf numFmtId="0" fontId="84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06" fillId="0" borderId="0" applyNumberFormat="0" applyBorder="0" applyProtection="0"/>
    <xf numFmtId="0" fontId="84" fillId="0" borderId="0" applyNumberFormat="0" applyFill="0" applyBorder="0" applyAlignment="0" applyProtection="0"/>
    <xf numFmtId="0" fontId="8" fillId="0" borderId="0"/>
    <xf numFmtId="0" fontId="8" fillId="0" borderId="0"/>
    <xf numFmtId="0" fontId="84" fillId="0" borderId="0" applyNumberFormat="0" applyFill="0" applyBorder="0" applyAlignment="0" applyProtection="0"/>
    <xf numFmtId="0" fontId="8" fillId="0" borderId="0"/>
    <xf numFmtId="0" fontId="107" fillId="0" borderId="0" applyNumberFormat="0" applyBorder="0" applyProtection="0"/>
    <xf numFmtId="0" fontId="8" fillId="0" borderId="0"/>
    <xf numFmtId="0" fontId="107" fillId="0" borderId="0" applyNumberFormat="0" applyBorder="0" applyProtection="0"/>
    <xf numFmtId="0" fontId="8" fillId="0" borderId="0"/>
    <xf numFmtId="0" fontId="8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4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45" borderId="0" applyNumberFormat="0" applyBorder="0" applyProtection="0"/>
    <xf numFmtId="0" fontId="57" fillId="45" borderId="0" applyNumberFormat="0" applyBorder="0" applyAlignment="0" applyProtection="0"/>
    <xf numFmtId="0" fontId="8" fillId="0" borderId="0"/>
    <xf numFmtId="0" fontId="8" fillId="0" borderId="0"/>
    <xf numFmtId="0" fontId="57" fillId="45" borderId="0" applyNumberFormat="0" applyBorder="0" applyAlignment="0" applyProtection="0"/>
    <xf numFmtId="0" fontId="8" fillId="0" borderId="0"/>
    <xf numFmtId="0" fontId="108" fillId="61" borderId="0" applyNumberFormat="0" applyBorder="0" applyProtection="0"/>
    <xf numFmtId="0" fontId="8" fillId="0" borderId="0"/>
    <xf numFmtId="0" fontId="108" fillId="61" borderId="0" applyNumberFormat="0" applyBorder="0" applyProtection="0"/>
    <xf numFmtId="0" fontId="8" fillId="0" borderId="0"/>
    <xf numFmtId="0" fontId="8" fillId="0" borderId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9" fontId="100" fillId="0" borderId="0" applyBorder="0">
      <alignment vertical="top"/>
    </xf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09" fillId="0" borderId="0"/>
    <xf numFmtId="0" fontId="18" fillId="0" borderId="0"/>
    <xf numFmtId="0" fontId="109" fillId="0" borderId="0"/>
    <xf numFmtId="0" fontId="8" fillId="0" borderId="0"/>
    <xf numFmtId="0" fontId="8" fillId="0" borderId="0"/>
    <xf numFmtId="0" fontId="93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8" fillId="0" borderId="0"/>
    <xf numFmtId="0" fontId="8" fillId="0" borderId="0"/>
    <xf numFmtId="0" fontId="93" fillId="0" borderId="0"/>
    <xf numFmtId="0" fontId="1" fillId="0" borderId="0"/>
    <xf numFmtId="0" fontId="1" fillId="0" borderId="0"/>
    <xf numFmtId="0" fontId="93" fillId="0" borderId="0"/>
    <xf numFmtId="49" fontId="100" fillId="0" borderId="0" applyBorder="0">
      <alignment vertical="top"/>
    </xf>
    <xf numFmtId="0" fontId="8" fillId="0" borderId="0"/>
    <xf numFmtId="0" fontId="8" fillId="0" borderId="0"/>
    <xf numFmtId="0" fontId="12" fillId="0" borderId="0">
      <alignment vertical="center"/>
    </xf>
    <xf numFmtId="0" fontId="8" fillId="0" borderId="0"/>
    <xf numFmtId="0" fontId="8" fillId="0" borderId="0"/>
    <xf numFmtId="0" fontId="110" fillId="0" borderId="0"/>
    <xf numFmtId="0" fontId="8" fillId="0" borderId="0"/>
    <xf numFmtId="0" fontId="8" fillId="0" borderId="0"/>
    <xf numFmtId="0" fontId="10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2" fillId="0" borderId="0"/>
    <xf numFmtId="0" fontId="8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 applyBorder="0" applyProtection="0"/>
    <xf numFmtId="0" fontId="12" fillId="0" borderId="0">
      <alignment vertical="center"/>
    </xf>
    <xf numFmtId="0" fontId="8" fillId="0" borderId="0"/>
    <xf numFmtId="0" fontId="18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81" fontId="82" fillId="0" borderId="0" applyFont="0" applyBorder="0" applyProtection="0"/>
    <xf numFmtId="0" fontId="18" fillId="0" borderId="0"/>
    <xf numFmtId="0" fontId="14" fillId="0" borderId="0"/>
    <xf numFmtId="0" fontId="2" fillId="0" borderId="0"/>
    <xf numFmtId="0" fontId="2" fillId="0" borderId="0"/>
    <xf numFmtId="0" fontId="32" fillId="0" borderId="0" applyBorder="0" applyProtection="0"/>
    <xf numFmtId="0" fontId="8" fillId="0" borderId="0"/>
    <xf numFmtId="0" fontId="8" fillId="0" borderId="0"/>
    <xf numFmtId="181" fontId="35" fillId="0" borderId="0" applyBorder="0" applyProtection="0"/>
    <xf numFmtId="0" fontId="12" fillId="0" borderId="0">
      <alignment vertical="center"/>
    </xf>
    <xf numFmtId="0" fontId="8" fillId="0" borderId="0"/>
    <xf numFmtId="0" fontId="8" fillId="0" borderId="0"/>
    <xf numFmtId="0" fontId="2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32" fillId="0" borderId="0" applyBorder="0" applyProtection="0"/>
    <xf numFmtId="0" fontId="8" fillId="0" borderId="0">
      <alignment wrapText="1"/>
    </xf>
    <xf numFmtId="0" fontId="8" fillId="0" borderId="0"/>
    <xf numFmtId="0" fontId="8" fillId="0" borderId="0"/>
    <xf numFmtId="181" fontId="82" fillId="0" borderId="0" applyFont="0" applyBorder="0" applyProtection="0"/>
    <xf numFmtId="0" fontId="8" fillId="0" borderId="0"/>
    <xf numFmtId="0" fontId="8" fillId="0" borderId="0"/>
    <xf numFmtId="181" fontId="35" fillId="0" borderId="0" applyBorder="0" applyProtection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1" fontId="82" fillId="0" borderId="0" applyFont="0" applyBorder="0" applyProtection="0"/>
    <xf numFmtId="0" fontId="1" fillId="0" borderId="0"/>
    <xf numFmtId="0" fontId="2" fillId="0" borderId="0"/>
    <xf numFmtId="0" fontId="2" fillId="0" borderId="0"/>
    <xf numFmtId="0" fontId="8" fillId="0" borderId="0"/>
    <xf numFmtId="0" fontId="18" fillId="0" borderId="0"/>
    <xf numFmtId="0" fontId="8" fillId="0" borderId="0"/>
    <xf numFmtId="0" fontId="18" fillId="0" borderId="0"/>
    <xf numFmtId="0" fontId="110" fillId="0" borderId="0"/>
    <xf numFmtId="0" fontId="8" fillId="0" borderId="0"/>
    <xf numFmtId="0" fontId="8" fillId="0" borderId="0"/>
    <xf numFmtId="0" fontId="1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09" fillId="0" borderId="0"/>
    <xf numFmtId="0" fontId="77" fillId="0" borderId="0" applyBorder="0" applyProtection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181" fontId="19" fillId="0" borderId="0" applyBorder="0" applyProtection="0"/>
    <xf numFmtId="0" fontId="2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2" fillId="0" borderId="0" applyBorder="0" applyProtection="0"/>
    <xf numFmtId="0" fontId="8" fillId="0" borderId="0"/>
    <xf numFmtId="0" fontId="8" fillId="0" borderId="0"/>
    <xf numFmtId="0" fontId="111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 applyBorder="0" applyProtection="0"/>
    <xf numFmtId="181" fontId="112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181" fontId="19" fillId="0" borderId="0" applyBorder="0" applyProtection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113" fillId="0" borderId="0"/>
    <xf numFmtId="0" fontId="8" fillId="0" borderId="0"/>
    <xf numFmtId="181" fontId="112" fillId="0" borderId="0" applyBorder="0" applyProtection="0"/>
    <xf numFmtId="0" fontId="8" fillId="0" borderId="0"/>
    <xf numFmtId="181" fontId="112" fillId="0" borderId="0" applyBorder="0" applyProtection="0"/>
    <xf numFmtId="0" fontId="2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7" fillId="0" borderId="0" applyBorder="0" applyProtection="0"/>
    <xf numFmtId="0" fontId="8" fillId="0" borderId="0"/>
    <xf numFmtId="0" fontId="8" fillId="0" borderId="0"/>
    <xf numFmtId="0" fontId="18" fillId="0" borderId="0"/>
    <xf numFmtId="0" fontId="109" fillId="0" borderId="0"/>
    <xf numFmtId="0" fontId="114" fillId="0" borderId="0" applyBorder="0" applyProtection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 applyBorder="0" applyProtection="0"/>
    <xf numFmtId="0" fontId="2" fillId="0" borderId="0"/>
    <xf numFmtId="0" fontId="8" fillId="0" borderId="0"/>
    <xf numFmtId="0" fontId="8" fillId="0" borderId="0"/>
    <xf numFmtId="0" fontId="8" fillId="0" borderId="0"/>
    <xf numFmtId="181" fontId="115" fillId="0" borderId="0" applyBorder="0" applyProtection="0"/>
    <xf numFmtId="0" fontId="8" fillId="0" borderId="0"/>
    <xf numFmtId="181" fontId="115" fillId="0" borderId="0" applyBorder="0" applyProtection="0"/>
    <xf numFmtId="0" fontId="2" fillId="0" borderId="0"/>
    <xf numFmtId="0" fontId="8" fillId="0" borderId="0"/>
    <xf numFmtId="181" fontId="115" fillId="0" borderId="0" applyBorder="0" applyProtection="0"/>
    <xf numFmtId="0" fontId="8" fillId="0" borderId="0"/>
    <xf numFmtId="0" fontId="8" fillId="0" borderId="0"/>
    <xf numFmtId="181" fontId="35" fillId="0" borderId="0" applyBorder="0" applyProtection="0"/>
    <xf numFmtId="0" fontId="11" fillId="0" borderId="0"/>
    <xf numFmtId="0" fontId="8" fillId="0" borderId="0"/>
    <xf numFmtId="49" fontId="100" fillId="0" borderId="0" applyBorder="0">
      <alignment vertical="top"/>
    </xf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8" fillId="0" borderId="0"/>
    <xf numFmtId="0" fontId="116" fillId="0" borderId="0"/>
    <xf numFmtId="0" fontId="117" fillId="0" borderId="0"/>
    <xf numFmtId="0" fontId="8" fillId="0" borderId="0"/>
    <xf numFmtId="181" fontId="112" fillId="0" borderId="0" applyBorder="0" applyProtection="0"/>
    <xf numFmtId="0" fontId="8" fillId="0" borderId="0"/>
    <xf numFmtId="181" fontId="112" fillId="0" borderId="0" applyBorder="0" applyProtection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1" fontId="112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 applyNumberFormat="0" applyBorder="0" applyProtection="0"/>
    <xf numFmtId="0" fontId="32" fillId="0" borderId="0" applyNumberFormat="0" applyBorder="0" applyProtection="0"/>
    <xf numFmtId="0" fontId="31" fillId="0" borderId="0"/>
    <xf numFmtId="0" fontId="8" fillId="0" borderId="0"/>
    <xf numFmtId="0" fontId="8" fillId="0" borderId="0"/>
    <xf numFmtId="0" fontId="1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9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2" fillId="0" borderId="0"/>
    <xf numFmtId="49" fontId="100" fillId="0" borderId="0" applyBorder="0">
      <alignment vertical="top"/>
    </xf>
    <xf numFmtId="0" fontId="8" fillId="0" borderId="0"/>
    <xf numFmtId="0" fontId="8" fillId="0" borderId="0"/>
    <xf numFmtId="0" fontId="118" fillId="0" borderId="0" applyNumberFormat="0" applyBorder="0" applyProtection="0"/>
    <xf numFmtId="0" fontId="35" fillId="0" borderId="0" applyNumberFormat="0" applyBorder="0" applyProtection="0"/>
    <xf numFmtId="0" fontId="119" fillId="0" borderId="0"/>
    <xf numFmtId="0" fontId="8" fillId="0" borderId="0"/>
    <xf numFmtId="0" fontId="119" fillId="0" borderId="0"/>
    <xf numFmtId="0" fontId="8" fillId="0" borderId="0"/>
    <xf numFmtId="0" fontId="35" fillId="0" borderId="0" applyNumberFormat="0" applyBorder="0" applyProtection="0"/>
    <xf numFmtId="0" fontId="35" fillId="0" borderId="0" applyNumberFormat="0" applyBorder="0" applyProtection="0"/>
    <xf numFmtId="0" fontId="8" fillId="0" borderId="0"/>
    <xf numFmtId="0" fontId="32" fillId="0" borderId="0"/>
    <xf numFmtId="0" fontId="1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2" fillId="0" borderId="0"/>
    <xf numFmtId="0" fontId="12" fillId="0" borderId="0">
      <alignment vertical="center"/>
    </xf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8" fillId="0" borderId="0"/>
    <xf numFmtId="0" fontId="8" fillId="0" borderId="0"/>
    <xf numFmtId="0" fontId="18" fillId="0" borderId="0"/>
    <xf numFmtId="49" fontId="100" fillId="0" borderId="0" applyBorder="0">
      <alignment vertical="top"/>
    </xf>
    <xf numFmtId="0" fontId="8" fillId="0" borderId="0"/>
    <xf numFmtId="0" fontId="18" fillId="0" borderId="0"/>
    <xf numFmtId="0" fontId="8" fillId="0" borderId="0"/>
    <xf numFmtId="0" fontId="109" fillId="0" borderId="0"/>
    <xf numFmtId="0" fontId="9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2" fillId="0" borderId="0"/>
    <xf numFmtId="49" fontId="100" fillId="0" borderId="0" applyBorder="0">
      <alignment vertical="top"/>
    </xf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109" fillId="0" borderId="0"/>
    <xf numFmtId="0" fontId="2" fillId="0" borderId="0"/>
    <xf numFmtId="0" fontId="2" fillId="0" borderId="0"/>
    <xf numFmtId="49" fontId="100" fillId="0" borderId="0" applyBorder="0">
      <alignment vertical="top"/>
    </xf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9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49" fontId="100" fillId="0" borderId="0" applyBorder="0">
      <alignment vertical="top"/>
    </xf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24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12" borderId="0" applyNumberFormat="0" applyBorder="0" applyProtection="0"/>
    <xf numFmtId="0" fontId="24" fillId="12" borderId="0" applyNumberFormat="0" applyBorder="0" applyAlignment="0" applyProtection="0"/>
    <xf numFmtId="0" fontId="8" fillId="0" borderId="0"/>
    <xf numFmtId="0" fontId="8" fillId="0" borderId="0"/>
    <xf numFmtId="0" fontId="24" fillId="12" borderId="0" applyNumberFormat="0" applyBorder="0" applyAlignment="0" applyProtection="0"/>
    <xf numFmtId="0" fontId="8" fillId="0" borderId="0"/>
    <xf numFmtId="0" fontId="121" fillId="19" borderId="0" applyNumberFormat="0" applyBorder="0" applyProtection="0"/>
    <xf numFmtId="0" fontId="8" fillId="0" borderId="0"/>
    <xf numFmtId="0" fontId="121" fillId="19" borderId="0" applyNumberFormat="0" applyBorder="0" applyProtection="0"/>
    <xf numFmtId="0" fontId="8" fillId="0" borderId="0"/>
    <xf numFmtId="0" fontId="8" fillId="0" borderId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 applyFill="0" applyBorder="0" applyProtection="0">
      <alignment horizontal="center" vertical="center" wrapText="1"/>
    </xf>
    <xf numFmtId="0" fontId="8" fillId="0" borderId="0"/>
    <xf numFmtId="0" fontId="8" fillId="0" borderId="0"/>
    <xf numFmtId="0" fontId="2" fillId="0" borderId="0" applyNumberFormat="0" applyFill="0" applyBorder="0" applyProtection="0">
      <alignment horizontal="justify" vertical="center" wrapText="1"/>
    </xf>
    <xf numFmtId="0" fontId="8" fillId="0" borderId="0"/>
    <xf numFmtId="0" fontId="8" fillId="0" borderId="0"/>
    <xf numFmtId="0" fontId="122" fillId="45" borderId="0" applyNumberFormat="0" applyBorder="0" applyAlignment="0">
      <protection locked="0"/>
    </xf>
    <xf numFmtId="0" fontId="8" fillId="0" borderId="0"/>
    <xf numFmtId="0" fontId="8" fillId="0" borderId="0"/>
    <xf numFmtId="0" fontId="3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36" fillId="0" borderId="0" applyNumberFormat="0" applyBorder="0" applyProtection="0"/>
    <xf numFmtId="0" fontId="36" fillId="0" borderId="0" applyNumberFormat="0" applyFill="0" applyBorder="0" applyAlignment="0" applyProtection="0"/>
    <xf numFmtId="0" fontId="8" fillId="0" borderId="0"/>
    <xf numFmtId="0" fontId="8" fillId="0" borderId="0"/>
    <xf numFmtId="0" fontId="36" fillId="0" borderId="0" applyNumberFormat="0" applyFill="0" applyBorder="0" applyAlignment="0" applyProtection="0"/>
    <xf numFmtId="0" fontId="8" fillId="0" borderId="0"/>
    <xf numFmtId="0" fontId="123" fillId="0" borderId="0" applyNumberFormat="0" applyBorder="0" applyProtection="0"/>
    <xf numFmtId="0" fontId="8" fillId="0" borderId="0"/>
    <xf numFmtId="0" fontId="123" fillId="0" borderId="0" applyNumberFormat="0" applyBorder="0" applyProtection="0"/>
    <xf numFmtId="0" fontId="8" fillId="0" borderId="0"/>
    <xf numFmtId="0" fontId="8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" fillId="46" borderId="23" applyNumberFormat="0" applyAlignment="0" applyProtection="0"/>
    <xf numFmtId="0" fontId="2" fillId="46" borderId="23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" fillId="46" borderId="23" applyNumberFormat="0" applyAlignment="0" applyProtection="0"/>
    <xf numFmtId="0" fontId="2" fillId="46" borderId="23" applyNumberFormat="0" applyAlignment="0" applyProtection="0"/>
    <xf numFmtId="0" fontId="2" fillId="46" borderId="23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" fillId="46" borderId="23" applyNumberFormat="0" applyAlignment="0" applyProtection="0"/>
    <xf numFmtId="0" fontId="2" fillId="46" borderId="23" applyNumberFormat="0" applyAlignment="0" applyProtection="0"/>
    <xf numFmtId="0" fontId="2" fillId="46" borderId="23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" fillId="46" borderId="23" applyNumberFormat="0" applyAlignment="0" applyProtection="0"/>
    <xf numFmtId="0" fontId="2" fillId="46" borderId="23" applyNumberFormat="0" applyAlignment="0" applyProtection="0"/>
    <xf numFmtId="0" fontId="8" fillId="0" borderId="0"/>
    <xf numFmtId="0" fontId="8" fillId="0" borderId="0"/>
    <xf numFmtId="0" fontId="2" fillId="46" borderId="23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7" fillId="46" borderId="23" applyNumberFormat="0" applyProtection="0"/>
    <xf numFmtId="0" fontId="112" fillId="62" borderId="37" applyNumberFormat="0" applyProtection="0"/>
    <xf numFmtId="0" fontId="8" fillId="0" borderId="0"/>
    <xf numFmtId="0" fontId="112" fillId="62" borderId="37" applyNumberFormat="0" applyProtection="0"/>
    <xf numFmtId="0" fontId="8" fillId="0" borderId="0"/>
    <xf numFmtId="0" fontId="2" fillId="46" borderId="23" applyNumberFormat="0" applyAlignment="0" applyProtection="0"/>
    <xf numFmtId="0" fontId="8" fillId="0" borderId="0"/>
    <xf numFmtId="0" fontId="8" fillId="0" borderId="0"/>
    <xf numFmtId="0" fontId="2" fillId="46" borderId="23" applyNumberFormat="0" applyAlignment="0" applyProtection="0"/>
    <xf numFmtId="0" fontId="8" fillId="0" borderId="0"/>
    <xf numFmtId="0" fontId="8" fillId="0" borderId="0"/>
    <xf numFmtId="0" fontId="2" fillId="46" borderId="23" applyNumberFormat="0" applyAlignment="0" applyProtection="0"/>
    <xf numFmtId="0" fontId="8" fillId="0" borderId="0"/>
    <xf numFmtId="0" fontId="8" fillId="0" borderId="0"/>
    <xf numFmtId="0" fontId="2" fillId="46" borderId="23" applyNumberFormat="0" applyAlignment="0" applyProtection="0"/>
    <xf numFmtId="0" fontId="8" fillId="0" borderId="0"/>
    <xf numFmtId="0" fontId="8" fillId="0" borderId="0"/>
    <xf numFmtId="0" fontId="2" fillId="46" borderId="23" applyNumberFormat="0" applyAlignment="0" applyProtection="0"/>
    <xf numFmtId="0" fontId="8" fillId="0" borderId="0"/>
    <xf numFmtId="0" fontId="8" fillId="0" borderId="0"/>
    <xf numFmtId="0" fontId="2" fillId="46" borderId="23" applyNumberFormat="0" applyAlignment="0" applyProtection="0"/>
    <xf numFmtId="0" fontId="8" fillId="0" borderId="0"/>
    <xf numFmtId="0" fontId="8" fillId="0" borderId="0"/>
    <xf numFmtId="0" fontId="2" fillId="46" borderId="23" applyNumberFormat="0" applyAlignment="0" applyProtection="0"/>
    <xf numFmtId="0" fontId="8" fillId="0" borderId="0"/>
    <xf numFmtId="0" fontId="8" fillId="0" borderId="0"/>
    <xf numFmtId="0" fontId="2" fillId="46" borderId="23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46" borderId="23" applyNumberFormat="0" applyAlignment="0" applyProtection="0"/>
    <xf numFmtId="0" fontId="8" fillId="0" borderId="0"/>
    <xf numFmtId="0" fontId="2" fillId="46" borderId="23" applyNumberFormat="0" applyAlignment="0" applyProtection="0"/>
    <xf numFmtId="0" fontId="8" fillId="0" borderId="0"/>
    <xf numFmtId="0" fontId="8" fillId="0" borderId="0"/>
    <xf numFmtId="0" fontId="2" fillId="46" borderId="23" applyNumberFormat="0" applyAlignment="0" applyProtection="0"/>
    <xf numFmtId="0" fontId="8" fillId="0" borderId="0"/>
    <xf numFmtId="0" fontId="8" fillId="0" borderId="0"/>
    <xf numFmtId="0" fontId="2" fillId="46" borderId="23" applyNumberFormat="0" applyAlignment="0" applyProtection="0"/>
    <xf numFmtId="0" fontId="8" fillId="0" borderId="0"/>
    <xf numFmtId="0" fontId="8" fillId="0" borderId="0"/>
    <xf numFmtId="0" fontId="2" fillId="46" borderId="23" applyNumberFormat="0" applyAlignment="0" applyProtection="0"/>
    <xf numFmtId="0" fontId="8" fillId="0" borderId="0"/>
    <xf numFmtId="0" fontId="8" fillId="0" borderId="0"/>
    <xf numFmtId="0" fontId="2" fillId="46" borderId="23" applyNumberFormat="0" applyAlignment="0" applyProtection="0"/>
    <xf numFmtId="0" fontId="8" fillId="0" borderId="0"/>
    <xf numFmtId="0" fontId="8" fillId="0" borderId="0"/>
    <xf numFmtId="0" fontId="2" fillId="46" borderId="23" applyNumberFormat="0" applyAlignment="0" applyProtection="0"/>
    <xf numFmtId="0" fontId="8" fillId="0" borderId="0"/>
    <xf numFmtId="0" fontId="8" fillId="0" borderId="0"/>
    <xf numFmtId="0" fontId="2" fillId="46" borderId="23" applyNumberFormat="0" applyAlignment="0" applyProtection="0"/>
    <xf numFmtId="0" fontId="8" fillId="0" borderId="0"/>
    <xf numFmtId="0" fontId="8" fillId="0" borderId="0"/>
    <xf numFmtId="0" fontId="8" fillId="0" borderId="0"/>
    <xf numFmtId="0" fontId="2" fillId="46" borderId="23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46" borderId="23" applyNumberFormat="0" applyAlignment="0" applyProtection="0"/>
    <xf numFmtId="0" fontId="8" fillId="0" borderId="0"/>
    <xf numFmtId="0" fontId="2" fillId="46" borderId="23" applyNumberFormat="0" applyAlignment="0" applyProtection="0"/>
    <xf numFmtId="0" fontId="8" fillId="0" borderId="0"/>
    <xf numFmtId="0" fontId="8" fillId="0" borderId="0"/>
    <xf numFmtId="0" fontId="2" fillId="46" borderId="23" applyNumberFormat="0" applyAlignment="0" applyProtection="0"/>
    <xf numFmtId="0" fontId="8" fillId="0" borderId="0"/>
    <xf numFmtId="0" fontId="8" fillId="0" borderId="0"/>
    <xf numFmtId="0" fontId="2" fillId="46" borderId="23" applyNumberFormat="0" applyAlignment="0" applyProtection="0"/>
    <xf numFmtId="0" fontId="8" fillId="0" borderId="0"/>
    <xf numFmtId="0" fontId="8" fillId="0" borderId="0"/>
    <xf numFmtId="0" fontId="2" fillId="46" borderId="23" applyNumberFormat="0" applyAlignment="0" applyProtection="0"/>
    <xf numFmtId="0" fontId="8" fillId="0" borderId="0"/>
    <xf numFmtId="0" fontId="8" fillId="0" borderId="0"/>
    <xf numFmtId="0" fontId="2" fillId="46" borderId="23" applyNumberFormat="0" applyAlignment="0" applyProtection="0"/>
    <xf numFmtId="0" fontId="8" fillId="0" borderId="0"/>
    <xf numFmtId="0" fontId="8" fillId="0" borderId="0"/>
    <xf numFmtId="0" fontId="2" fillId="46" borderId="23" applyNumberFormat="0" applyAlignment="0" applyProtection="0"/>
    <xf numFmtId="0" fontId="8" fillId="0" borderId="0"/>
    <xf numFmtId="0" fontId="8" fillId="0" borderId="0"/>
    <xf numFmtId="0" fontId="2" fillId="46" borderId="23" applyNumberFormat="0" applyAlignment="0" applyProtection="0"/>
    <xf numFmtId="0" fontId="8" fillId="0" borderId="0"/>
    <xf numFmtId="0" fontId="8" fillId="0" borderId="0"/>
    <xf numFmtId="0" fontId="8" fillId="0" borderId="0"/>
    <xf numFmtId="0" fontId="2" fillId="46" borderId="23" applyNumberFormat="0" applyAlignment="0" applyProtection="0"/>
    <xf numFmtId="0" fontId="2" fillId="46" borderId="23" applyNumberFormat="0" applyAlignment="0" applyProtection="0"/>
    <xf numFmtId="0" fontId="8" fillId="0" borderId="0"/>
    <xf numFmtId="0" fontId="2" fillId="46" borderId="23" applyNumberFormat="0" applyAlignment="0" applyProtection="0"/>
    <xf numFmtId="0" fontId="8" fillId="0" borderId="0"/>
    <xf numFmtId="0" fontId="8" fillId="0" borderId="0"/>
    <xf numFmtId="0" fontId="2" fillId="46" borderId="23" applyNumberFormat="0" applyAlignment="0" applyProtection="0"/>
    <xf numFmtId="0" fontId="8" fillId="0" borderId="0"/>
    <xf numFmtId="0" fontId="8" fillId="0" borderId="0"/>
    <xf numFmtId="0" fontId="2" fillId="46" borderId="23" applyNumberFormat="0" applyAlignment="0" applyProtection="0"/>
    <xf numFmtId="0" fontId="8" fillId="0" borderId="0"/>
    <xf numFmtId="0" fontId="8" fillId="0" borderId="0"/>
    <xf numFmtId="0" fontId="2" fillId="46" borderId="23" applyNumberFormat="0" applyAlignment="0" applyProtection="0"/>
    <xf numFmtId="0" fontId="8" fillId="0" borderId="0"/>
    <xf numFmtId="0" fontId="8" fillId="0" borderId="0"/>
    <xf numFmtId="0" fontId="2" fillId="46" borderId="23" applyNumberFormat="0" applyAlignment="0" applyProtection="0"/>
    <xf numFmtId="0" fontId="8" fillId="0" borderId="0"/>
    <xf numFmtId="0" fontId="8" fillId="0" borderId="0"/>
    <xf numFmtId="0" fontId="2" fillId="46" borderId="23" applyNumberFormat="0" applyAlignment="0" applyProtection="0"/>
    <xf numFmtId="0" fontId="8" fillId="0" borderId="0"/>
    <xf numFmtId="0" fontId="8" fillId="0" borderId="0"/>
    <xf numFmtId="0" fontId="2" fillId="46" borderId="23" applyNumberFormat="0" applyAlignment="0" applyProtection="0"/>
    <xf numFmtId="0" fontId="8" fillId="0" borderId="0"/>
    <xf numFmtId="0" fontId="8" fillId="0" borderId="0"/>
    <xf numFmtId="0" fontId="8" fillId="0" borderId="0"/>
    <xf numFmtId="0" fontId="2" fillId="46" borderId="23" applyNumberFormat="0" applyAlignment="0" applyProtection="0"/>
    <xf numFmtId="0" fontId="2" fillId="46" borderId="23" applyNumberFormat="0" applyAlignment="0" applyProtection="0"/>
    <xf numFmtId="0" fontId="2" fillId="46" borderId="23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" fillId="46" borderId="23" applyNumberFormat="0" applyAlignment="0" applyProtection="0"/>
    <xf numFmtId="0" fontId="2" fillId="46" borderId="23" applyNumberFormat="0" applyAlignment="0" applyProtection="0"/>
    <xf numFmtId="0" fontId="2" fillId="46" borderId="23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" fillId="46" borderId="23" applyNumberFormat="0" applyAlignment="0" applyProtection="0"/>
    <xf numFmtId="0" fontId="2" fillId="46" borderId="23" applyNumberFormat="0" applyAlignment="0" applyProtection="0"/>
    <xf numFmtId="0" fontId="2" fillId="46" borderId="23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" fillId="46" borderId="23" applyNumberFormat="0" applyAlignment="0" applyProtection="0"/>
    <xf numFmtId="0" fontId="2" fillId="46" borderId="23" applyNumberFormat="0" applyAlignment="0" applyProtection="0"/>
    <xf numFmtId="0" fontId="2" fillId="46" borderId="23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" fillId="46" borderId="23" applyNumberFormat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8" fillId="0" borderId="0"/>
    <xf numFmtId="0" fontId="8" fillId="0" borderId="0"/>
    <xf numFmtId="9" fontId="2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9" fontId="93" fillId="0" borderId="0" applyFont="0" applyFill="0" applyBorder="0" applyAlignment="0" applyProtection="0"/>
    <xf numFmtId="0" fontId="8" fillId="0" borderId="0"/>
    <xf numFmtId="9" fontId="93" fillId="0" borderId="0" applyFont="0" applyFill="0" applyBorder="0" applyAlignment="0" applyProtection="0"/>
    <xf numFmtId="9" fontId="2" fillId="0" borderId="0" applyFill="0" applyBorder="0" applyAlignment="0" applyProtection="0"/>
    <xf numFmtId="0" fontId="8" fillId="0" borderId="0"/>
    <xf numFmtId="0" fontId="8" fillId="0" borderId="0"/>
    <xf numFmtId="9" fontId="2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93" fillId="0" borderId="0" applyFont="0" applyFill="0" applyBorder="0" applyAlignment="0" applyProtection="0"/>
    <xf numFmtId="0" fontId="56" fillId="0" borderId="22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56" fillId="0" borderId="22" applyNumberFormat="0" applyProtection="0"/>
    <xf numFmtId="0" fontId="56" fillId="0" borderId="22" applyNumberFormat="0" applyFill="0" applyAlignment="0" applyProtection="0"/>
    <xf numFmtId="0" fontId="8" fillId="0" borderId="0"/>
    <xf numFmtId="0" fontId="8" fillId="0" borderId="0"/>
    <xf numFmtId="0" fontId="56" fillId="0" borderId="22" applyNumberFormat="0" applyFill="0" applyAlignment="0" applyProtection="0"/>
    <xf numFmtId="0" fontId="8" fillId="0" borderId="0"/>
    <xf numFmtId="0" fontId="124" fillId="0" borderId="38" applyNumberFormat="0" applyProtection="0"/>
    <xf numFmtId="0" fontId="8" fillId="0" borderId="0"/>
    <xf numFmtId="0" fontId="124" fillId="0" borderId="38" applyNumberFormat="0" applyProtection="0"/>
    <xf numFmtId="0" fontId="8" fillId="0" borderId="0"/>
    <xf numFmtId="0" fontId="8" fillId="0" borderId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22" applyNumberFormat="0" applyFill="0" applyAlignment="0" applyProtection="0"/>
    <xf numFmtId="0" fontId="32" fillId="0" borderId="0" applyNumberFormat="0" applyBorder="0" applyProtection="0"/>
    <xf numFmtId="0" fontId="32" fillId="0" borderId="0" applyNumberFormat="0" applyBorder="0" applyProtection="0"/>
    <xf numFmtId="167" fontId="14" fillId="0" borderId="0">
      <alignment vertical="top"/>
    </xf>
    <xf numFmtId="0" fontId="8" fillId="0" borderId="0"/>
    <xf numFmtId="0" fontId="35" fillId="0" borderId="0" applyNumberFormat="0" applyBorder="0" applyProtection="0"/>
    <xf numFmtId="0" fontId="8" fillId="0" borderId="0"/>
    <xf numFmtId="0" fontId="35" fillId="0" borderId="0" applyNumberFormat="0" applyBorder="0" applyProtection="0"/>
    <xf numFmtId="0" fontId="12" fillId="0" borderId="0"/>
    <xf numFmtId="0" fontId="8" fillId="0" borderId="0"/>
    <xf numFmtId="0" fontId="35" fillId="0" borderId="0" applyNumberFormat="0" applyBorder="0" applyProtection="0"/>
    <xf numFmtId="0" fontId="8" fillId="0" borderId="0"/>
    <xf numFmtId="0" fontId="8" fillId="0" borderId="0"/>
    <xf numFmtId="0" fontId="32" fillId="0" borderId="0"/>
    <xf numFmtId="0" fontId="118" fillId="0" borderId="0" applyNumberFormat="0" applyBorder="0" applyProtection="0"/>
    <xf numFmtId="0" fontId="125" fillId="0" borderId="0"/>
    <xf numFmtId="0" fontId="8" fillId="0" borderId="0"/>
    <xf numFmtId="164" fontId="58" fillId="0" borderId="0" applyFill="0" applyBorder="0" applyAlignment="0" applyProtection="0"/>
    <xf numFmtId="0" fontId="8" fillId="0" borderId="0"/>
    <xf numFmtId="164" fontId="58" fillId="0" borderId="0" applyFill="0" applyBorder="0" applyAlignment="0" applyProtection="0"/>
    <xf numFmtId="0" fontId="8" fillId="0" borderId="0"/>
    <xf numFmtId="0" fontId="8" fillId="0" borderId="0"/>
    <xf numFmtId="164" fontId="58" fillId="0" borderId="0" applyFill="0" applyBorder="0" applyAlignment="0" applyProtection="0"/>
    <xf numFmtId="0" fontId="8" fillId="0" borderId="0"/>
    <xf numFmtId="0" fontId="8" fillId="0" borderId="0"/>
    <xf numFmtId="164" fontId="58" fillId="0" borderId="0" applyFill="0" applyBorder="0" applyAlignment="0" applyProtection="0"/>
    <xf numFmtId="0" fontId="8" fillId="0" borderId="0"/>
    <xf numFmtId="0" fontId="8" fillId="0" borderId="0"/>
    <xf numFmtId="164" fontId="58" fillId="0" borderId="0" applyFill="0" applyBorder="0" applyAlignment="0" applyProtection="0"/>
    <xf numFmtId="0" fontId="8" fillId="0" borderId="0"/>
    <xf numFmtId="0" fontId="8" fillId="0" borderId="0"/>
    <xf numFmtId="164" fontId="58" fillId="0" borderId="0" applyFill="0" applyBorder="0" applyAlignment="0" applyProtection="0"/>
    <xf numFmtId="0" fontId="8" fillId="0" borderId="0"/>
    <xf numFmtId="0" fontId="8" fillId="0" borderId="0"/>
    <xf numFmtId="164" fontId="58" fillId="0" borderId="0" applyFill="0" applyBorder="0" applyAlignment="0" applyProtection="0"/>
    <xf numFmtId="0" fontId="8" fillId="0" borderId="0"/>
    <xf numFmtId="0" fontId="8" fillId="0" borderId="0"/>
    <xf numFmtId="164" fontId="5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6" fillId="0" borderId="0" applyNumberFormat="0" applyBorder="0" applyProtection="0"/>
    <xf numFmtId="0" fontId="86" fillId="0" borderId="0" applyNumberFormat="0" applyFill="0" applyBorder="0" applyAlignment="0" applyProtection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" fillId="0" borderId="0"/>
    <xf numFmtId="0" fontId="126" fillId="0" borderId="0" applyNumberFormat="0" applyBorder="0" applyProtection="0"/>
    <xf numFmtId="0" fontId="8" fillId="0" borderId="0"/>
    <xf numFmtId="0" fontId="126" fillId="0" borderId="0" applyNumberFormat="0" applyBorder="0" applyProtection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9" fontId="58" fillId="0" borderId="0">
      <alignment horizontal="center"/>
    </xf>
    <xf numFmtId="0" fontId="8" fillId="0" borderId="0"/>
    <xf numFmtId="49" fontId="58" fillId="0" borderId="0">
      <alignment horizontal="center"/>
    </xf>
    <xf numFmtId="0" fontId="8" fillId="0" borderId="0"/>
    <xf numFmtId="0" fontId="8" fillId="0" borderId="0"/>
    <xf numFmtId="49" fontId="58" fillId="0" borderId="0">
      <alignment horizontal="center"/>
    </xf>
    <xf numFmtId="0" fontId="8" fillId="0" borderId="0"/>
    <xf numFmtId="0" fontId="8" fillId="0" borderId="0"/>
    <xf numFmtId="49" fontId="58" fillId="0" borderId="0">
      <alignment horizontal="center"/>
    </xf>
    <xf numFmtId="0" fontId="8" fillId="0" borderId="0"/>
    <xf numFmtId="0" fontId="8" fillId="0" borderId="0"/>
    <xf numFmtId="49" fontId="58" fillId="0" borderId="0">
      <alignment horizontal="center"/>
    </xf>
    <xf numFmtId="0" fontId="8" fillId="0" borderId="0"/>
    <xf numFmtId="0" fontId="8" fillId="0" borderId="0"/>
    <xf numFmtId="49" fontId="58" fillId="0" borderId="0">
      <alignment horizontal="center"/>
    </xf>
    <xf numFmtId="0" fontId="8" fillId="0" borderId="0"/>
    <xf numFmtId="0" fontId="8" fillId="0" borderId="0"/>
    <xf numFmtId="49" fontId="58" fillId="0" borderId="0">
      <alignment horizontal="center"/>
    </xf>
    <xf numFmtId="0" fontId="8" fillId="0" borderId="0"/>
    <xf numFmtId="0" fontId="8" fillId="0" borderId="0"/>
    <xf numFmtId="49" fontId="58" fillId="0" borderId="0">
      <alignment horizontal="center"/>
    </xf>
    <xf numFmtId="0" fontId="8" fillId="0" borderId="0"/>
    <xf numFmtId="0" fontId="8" fillId="0" borderId="0"/>
    <xf numFmtId="0" fontId="8" fillId="0" borderId="0"/>
    <xf numFmtId="49" fontId="58" fillId="0" borderId="0">
      <alignment horizontal="center"/>
    </xf>
    <xf numFmtId="192" fontId="2" fillId="0" borderId="0" applyFill="0" applyBorder="0" applyAlignment="0" applyProtection="0"/>
    <xf numFmtId="193" fontId="2" fillId="0" borderId="0" applyFill="0" applyBorder="0" applyAlignment="0" applyProtection="0"/>
    <xf numFmtId="2" fontId="58" fillId="0" borderId="0" applyFill="0" applyBorder="0" applyAlignment="0" applyProtection="0"/>
    <xf numFmtId="0" fontId="8" fillId="0" borderId="0"/>
    <xf numFmtId="2" fontId="58" fillId="0" borderId="0" applyFill="0" applyBorder="0" applyAlignment="0" applyProtection="0"/>
    <xf numFmtId="0" fontId="8" fillId="0" borderId="0"/>
    <xf numFmtId="0" fontId="8" fillId="0" borderId="0"/>
    <xf numFmtId="2" fontId="58" fillId="0" borderId="0" applyFill="0" applyBorder="0" applyAlignment="0" applyProtection="0"/>
    <xf numFmtId="0" fontId="8" fillId="0" borderId="0"/>
    <xf numFmtId="0" fontId="8" fillId="0" borderId="0"/>
    <xf numFmtId="2" fontId="58" fillId="0" borderId="0" applyFill="0" applyBorder="0" applyAlignment="0" applyProtection="0"/>
    <xf numFmtId="0" fontId="8" fillId="0" borderId="0"/>
    <xf numFmtId="0" fontId="8" fillId="0" borderId="0"/>
    <xf numFmtId="2" fontId="58" fillId="0" borderId="0" applyFill="0" applyBorder="0" applyAlignment="0" applyProtection="0"/>
    <xf numFmtId="0" fontId="8" fillId="0" borderId="0"/>
    <xf numFmtId="0" fontId="8" fillId="0" borderId="0"/>
    <xf numFmtId="2" fontId="58" fillId="0" borderId="0" applyFill="0" applyBorder="0" applyAlignment="0" applyProtection="0"/>
    <xf numFmtId="0" fontId="8" fillId="0" borderId="0"/>
    <xf numFmtId="0" fontId="8" fillId="0" borderId="0"/>
    <xf numFmtId="2" fontId="58" fillId="0" borderId="0" applyFill="0" applyBorder="0" applyAlignment="0" applyProtection="0"/>
    <xf numFmtId="0" fontId="8" fillId="0" borderId="0"/>
    <xf numFmtId="0" fontId="8" fillId="0" borderId="0"/>
    <xf numFmtId="2" fontId="5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2" fontId="58" fillId="0" borderId="0" applyFill="0" applyBorder="0" applyAlignment="0" applyProtection="0"/>
    <xf numFmtId="0" fontId="8" fillId="0" borderId="0"/>
    <xf numFmtId="194" fontId="93" fillId="0" borderId="0" applyFont="0" applyFill="0" applyBorder="0" applyAlignment="0" applyProtection="0"/>
    <xf numFmtId="195" fontId="2" fillId="0" borderId="0" applyFill="0" applyBorder="0" applyAlignment="0" applyProtection="0"/>
    <xf numFmtId="195" fontId="2" fillId="0" borderId="0" applyFill="0" applyBorder="0" applyAlignment="0" applyProtection="0"/>
    <xf numFmtId="0" fontId="8" fillId="0" borderId="0"/>
    <xf numFmtId="0" fontId="8" fillId="0" borderId="0"/>
    <xf numFmtId="195" fontId="2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4" fontId="93" fillId="0" borderId="0" applyFont="0" applyFill="0" applyBorder="0" applyAlignment="0" applyProtection="0"/>
    <xf numFmtId="196" fontId="109" fillId="0" borderId="0" applyFont="0" applyFill="0" applyBorder="0" applyAlignment="0" applyProtection="0"/>
    <xf numFmtId="195" fontId="2" fillId="0" borderId="0" applyFill="0" applyBorder="0" applyAlignment="0" applyProtection="0"/>
    <xf numFmtId="195" fontId="2" fillId="0" borderId="0" applyFill="0" applyBorder="0" applyAlignment="0" applyProtection="0"/>
    <xf numFmtId="0" fontId="8" fillId="0" borderId="0"/>
    <xf numFmtId="194" fontId="93" fillId="0" borderId="0" applyFont="0" applyFill="0" applyBorder="0" applyAlignment="0" applyProtection="0"/>
    <xf numFmtId="0" fontId="8" fillId="0" borderId="0"/>
    <xf numFmtId="196" fontId="93" fillId="0" borderId="0" applyFont="0" applyFill="0" applyBorder="0" applyAlignment="0" applyProtection="0"/>
    <xf numFmtId="194" fontId="93" fillId="0" borderId="0" applyFont="0" applyFill="0" applyBorder="0" applyAlignment="0" applyProtection="0"/>
    <xf numFmtId="0" fontId="8" fillId="0" borderId="0"/>
    <xf numFmtId="0" fontId="8" fillId="0" borderId="0"/>
    <xf numFmtId="196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" fontId="100" fillId="9" borderId="0" applyBorder="0">
      <alignment horizontal="right"/>
    </xf>
    <xf numFmtId="4" fontId="100" fillId="9" borderId="0" applyBorder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4" fontId="100" fillId="9" borderId="0" applyBorder="0">
      <alignment horizontal="right"/>
    </xf>
    <xf numFmtId="4" fontId="100" fillId="16" borderId="0" applyBorder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" fontId="2" fillId="9" borderId="0" applyBorder="0">
      <alignment horizontal="right"/>
    </xf>
    <xf numFmtId="0" fontId="8" fillId="0" borderId="0"/>
    <xf numFmtId="0" fontId="8" fillId="0" borderId="0"/>
    <xf numFmtId="0" fontId="43" fillId="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9" borderId="0" applyNumberFormat="0" applyBorder="0" applyProtection="0"/>
    <xf numFmtId="0" fontId="43" fillId="9" borderId="0" applyNumberFormat="0" applyBorder="0" applyAlignment="0" applyProtection="0"/>
    <xf numFmtId="0" fontId="8" fillId="0" borderId="0"/>
    <xf numFmtId="0" fontId="8" fillId="0" borderId="0"/>
    <xf numFmtId="0" fontId="43" fillId="9" borderId="0" applyNumberFormat="0" applyBorder="0" applyAlignment="0" applyProtection="0"/>
    <xf numFmtId="0" fontId="8" fillId="0" borderId="0"/>
    <xf numFmtId="0" fontId="127" fillId="20" borderId="0" applyNumberFormat="0" applyBorder="0" applyProtection="0"/>
    <xf numFmtId="0" fontId="8" fillId="0" borderId="0"/>
    <xf numFmtId="0" fontId="127" fillId="20" borderId="0" applyNumberFormat="0" applyBorder="0" applyProtection="0"/>
    <xf numFmtId="0" fontId="8" fillId="0" borderId="0"/>
    <xf numFmtId="0" fontId="8" fillId="0" borderId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97" fontId="2" fillId="0" borderId="0" applyFill="0" applyBorder="0" applyProtection="0">
      <alignment horizontal="center" vertical="center"/>
    </xf>
    <xf numFmtId="0" fontId="8" fillId="0" borderId="0"/>
    <xf numFmtId="0" fontId="8" fillId="0" borderId="0"/>
    <xf numFmtId="198" fontId="16" fillId="0" borderId="0">
      <protection locked="0"/>
    </xf>
    <xf numFmtId="0" fontId="18" fillId="0" borderId="0" applyBorder="0">
      <alignment horizontal="center" vertical="center" wrapText="1"/>
    </xf>
    <xf numFmtId="0" fontId="8" fillId="0" borderId="0"/>
    <xf numFmtId="0" fontId="8" fillId="0" borderId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12" borderId="0" applyNumberFormat="0" applyBorder="0" applyAlignment="0" applyProtection="0"/>
    <xf numFmtId="0" fontId="8" fillId="0" borderId="0"/>
    <xf numFmtId="0" fontId="8" fillId="0" borderId="0"/>
    <xf numFmtId="0" fontId="43" fillId="9" borderId="0" applyNumberFormat="0" applyBorder="0" applyAlignment="0" applyProtection="0"/>
    <xf numFmtId="0" fontId="8" fillId="0" borderId="0"/>
    <xf numFmtId="0" fontId="8" fillId="0" borderId="0"/>
    <xf numFmtId="0" fontId="18" fillId="0" borderId="0"/>
    <xf numFmtId="0" fontId="2" fillId="46" borderId="23" applyNumberFormat="0" applyAlignment="0" applyProtection="0"/>
    <xf numFmtId="0" fontId="2" fillId="46" borderId="23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56" fillId="0" borderId="22" applyNumberFormat="0" applyFill="0" applyAlignment="0" applyProtection="0"/>
    <xf numFmtId="0" fontId="8" fillId="0" borderId="0"/>
    <xf numFmtId="0" fontId="8" fillId="0" borderId="0"/>
    <xf numFmtId="0" fontId="26" fillId="44" borderId="18" applyNumberFormat="0" applyAlignment="0" applyProtection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" fillId="0" borderId="0"/>
    <xf numFmtId="0" fontId="8" fillId="0" borderId="0"/>
  </cellStyleXfs>
  <cellXfs count="105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0" xfId="0" applyFont="1" applyBorder="1" applyAlignment="1"/>
    <xf numFmtId="0" fontId="5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7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center" wrapText="1"/>
    </xf>
    <xf numFmtId="3" fontId="3" fillId="4" borderId="4" xfId="0" applyNumberFormat="1" applyFont="1" applyFill="1" applyBorder="1" applyAlignment="1">
      <alignment vertical="center"/>
    </xf>
    <xf numFmtId="3" fontId="3" fillId="4" borderId="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vertical="center" wrapText="1"/>
    </xf>
    <xf numFmtId="3" fontId="3" fillId="4" borderId="6" xfId="0" applyNumberFormat="1" applyFont="1" applyFill="1" applyBorder="1" applyAlignment="1">
      <alignment vertical="center"/>
    </xf>
    <xf numFmtId="3" fontId="3" fillId="4" borderId="6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 wrapText="1"/>
    </xf>
    <xf numFmtId="3" fontId="3" fillId="4" borderId="7" xfId="0" applyNumberFormat="1" applyFont="1" applyFill="1" applyBorder="1" applyAlignment="1">
      <alignment vertical="center"/>
    </xf>
    <xf numFmtId="3" fontId="3" fillId="4" borderId="7" xfId="0" applyNumberFormat="1" applyFont="1" applyFill="1" applyBorder="1" applyAlignment="1">
      <alignment horizontal="right" vertical="center"/>
    </xf>
    <xf numFmtId="3" fontId="3" fillId="0" borderId="6" xfId="0" applyNumberFormat="1" applyFont="1" applyBorder="1" applyAlignment="1">
      <alignment vertical="center"/>
    </xf>
    <xf numFmtId="3" fontId="3" fillId="5" borderId="7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3" fontId="3" fillId="6" borderId="6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horizontal="right" vertical="center"/>
    </xf>
    <xf numFmtId="3" fontId="3" fillId="4" borderId="9" xfId="0" applyNumberFormat="1" applyFont="1" applyFill="1" applyBorder="1" applyAlignment="1">
      <alignment vertical="center"/>
    </xf>
    <xf numFmtId="3" fontId="3" fillId="4" borderId="9" xfId="0" applyNumberFormat="1" applyFont="1" applyFill="1" applyBorder="1" applyAlignment="1">
      <alignment horizontal="right" vertical="center"/>
    </xf>
    <xf numFmtId="3" fontId="3" fillId="4" borderId="10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4" borderId="0" xfId="0" applyNumberFormat="1" applyFont="1" applyFill="1" applyAlignment="1">
      <alignment vertical="center"/>
    </xf>
    <xf numFmtId="0" fontId="3" fillId="0" borderId="6" xfId="0" applyFont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3" fontId="10" fillId="4" borderId="7" xfId="0" applyNumberFormat="1" applyFont="1" applyFill="1" applyBorder="1" applyAlignment="1">
      <alignment vertical="center"/>
    </xf>
    <xf numFmtId="3" fontId="10" fillId="4" borderId="7" xfId="0" applyNumberFormat="1" applyFont="1" applyFill="1" applyBorder="1" applyAlignment="1">
      <alignment horizontal="right" vertical="center"/>
    </xf>
    <xf numFmtId="3" fontId="3" fillId="4" borderId="12" xfId="0" applyNumberFormat="1" applyFont="1" applyFill="1" applyBorder="1" applyAlignment="1">
      <alignment vertical="center"/>
    </xf>
    <xf numFmtId="3" fontId="10" fillId="4" borderId="12" xfId="0" applyNumberFormat="1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center"/>
    </xf>
    <xf numFmtId="0" fontId="5" fillId="4" borderId="11" xfId="0" applyFont="1" applyFill="1" applyBorder="1" applyAlignment="1">
      <alignment wrapText="1"/>
    </xf>
    <xf numFmtId="3" fontId="3" fillId="4" borderId="8" xfId="0" applyNumberFormat="1" applyFont="1" applyFill="1" applyBorder="1"/>
    <xf numFmtId="3" fontId="3" fillId="4" borderId="8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3" fontId="3" fillId="0" borderId="8" xfId="0" applyNumberFormat="1" applyFont="1" applyFill="1" applyBorder="1"/>
    <xf numFmtId="3" fontId="3" fillId="0" borderId="8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/>
    </xf>
    <xf numFmtId="0" fontId="5" fillId="4" borderId="3" xfId="0" applyFont="1" applyFill="1" applyBorder="1" applyAlignment="1">
      <alignment wrapText="1"/>
    </xf>
    <xf numFmtId="3" fontId="3" fillId="4" borderId="1" xfId="0" applyNumberFormat="1" applyFont="1" applyFill="1" applyBorder="1"/>
    <xf numFmtId="3" fontId="3" fillId="4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wrapText="1"/>
    </xf>
    <xf numFmtId="3" fontId="3" fillId="0" borderId="1" xfId="0" applyNumberFormat="1" applyFont="1" applyFill="1" applyBorder="1"/>
    <xf numFmtId="0" fontId="5" fillId="0" borderId="4" xfId="0" applyFont="1" applyFill="1" applyBorder="1" applyAlignment="1">
      <alignment horizontal="center"/>
    </xf>
    <xf numFmtId="3" fontId="3" fillId="0" borderId="4" xfId="0" applyNumberFormat="1" applyFont="1" applyFill="1" applyBorder="1"/>
    <xf numFmtId="3" fontId="3" fillId="0" borderId="4" xfId="0" applyNumberFormat="1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wrapText="1"/>
    </xf>
    <xf numFmtId="3" fontId="3" fillId="4" borderId="4" xfId="0" applyNumberFormat="1" applyFont="1" applyFill="1" applyBorder="1"/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wrapText="1"/>
    </xf>
    <xf numFmtId="3" fontId="3" fillId="0" borderId="6" xfId="0" applyNumberFormat="1" applyFont="1" applyFill="1" applyBorder="1"/>
    <xf numFmtId="0" fontId="11" fillId="0" borderId="13" xfId="0" applyFont="1" applyBorder="1"/>
    <xf numFmtId="3" fontId="6" fillId="0" borderId="14" xfId="0" applyNumberFormat="1" applyFont="1" applyFill="1" applyBorder="1"/>
    <xf numFmtId="3" fontId="3" fillId="0" borderId="6" xfId="0" applyNumberFormat="1" applyFont="1" applyBorder="1" applyAlignment="1">
      <alignment horizontal="right" vertical="center"/>
    </xf>
    <xf numFmtId="0" fontId="3" fillId="4" borderId="6" xfId="0" applyFont="1" applyFill="1" applyBorder="1" applyAlignment="1">
      <alignment vertical="center"/>
    </xf>
    <xf numFmtId="3" fontId="9" fillId="4" borderId="6" xfId="1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3" fontId="3" fillId="6" borderId="6" xfId="0" applyNumberFormat="1" applyFont="1" applyFill="1" applyBorder="1" applyAlignment="1">
      <alignment horizontal="right" vertical="center"/>
    </xf>
    <xf numFmtId="3" fontId="3" fillId="4" borderId="0" xfId="0" applyNumberFormat="1" applyFont="1" applyFill="1" applyAlignment="1">
      <alignment horizontal="right" vertical="center"/>
    </xf>
    <xf numFmtId="3" fontId="9" fillId="4" borderId="6" xfId="1" applyNumberFormat="1" applyFont="1" applyFill="1" applyBorder="1" applyAlignment="1">
      <alignment horizontal="right" vertical="center"/>
    </xf>
    <xf numFmtId="3" fontId="3" fillId="4" borderId="12" xfId="0" applyNumberFormat="1" applyFont="1" applyFill="1" applyBorder="1" applyAlignment="1">
      <alignment horizontal="right" vertical="center"/>
    </xf>
    <xf numFmtId="3" fontId="3" fillId="4" borderId="8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3" fillId="4" borderId="4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3" fillId="63" borderId="6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4120">
    <cellStyle name=" 1" xfId="3"/>
    <cellStyle name=" 1 2" xfId="4"/>
    <cellStyle name="%" xfId="5"/>
    <cellStyle name="%_Inputs" xfId="6"/>
    <cellStyle name="%_Inputs (const)" xfId="7"/>
    <cellStyle name="%_Inputs (const) 2" xfId="8"/>
    <cellStyle name="%_Inputs (const) 2 2" xfId="9"/>
    <cellStyle name="%_Inputs (const) 3" xfId="10"/>
    <cellStyle name="%_Inputs (const) 3 2" xfId="11"/>
    <cellStyle name="%_Inputs (const) 4" xfId="12"/>
    <cellStyle name="%_Inputs (const) 5" xfId="13"/>
    <cellStyle name="%_Inputs (const) 6" xfId="14"/>
    <cellStyle name="%_Inputs Co" xfId="15"/>
    <cellStyle name="_Model_RAB Мой" xfId="16"/>
    <cellStyle name="_Model_RAB Мой 2" xfId="17"/>
    <cellStyle name="_Model_RAB Мой_46EE.2011(v1.0)" xfId="18"/>
    <cellStyle name="_Model_RAB Мой_46EE.2011(v1.0) 2" xfId="19"/>
    <cellStyle name="_Model_RAB Мой_BALANCE.WARM.2011YEAR.NEW.UPDATE.SCHEME" xfId="20"/>
    <cellStyle name="_Model_RAB Мой_BALANCE.WARM.2011YEAR.NEW.UPDATE.SCHEME 2" xfId="21"/>
    <cellStyle name="_Model_RAB Мой_NADB.JNVLS.APTEKA.2011(v1.3.3)" xfId="22"/>
    <cellStyle name="_Model_RAB Мой_NADB.JNVLS.APTEKA.2011(v1.3.3) 2" xfId="23"/>
    <cellStyle name="_Model_RAB Мой_NADB.JNVLS.APTEKA.2011(v1.3.4)" xfId="24"/>
    <cellStyle name="_Model_RAB Мой_NADB.JNVLS.APTEKA.2011(v1.3.4) 2" xfId="25"/>
    <cellStyle name="_Model_RAB Мой_PREDEL.JKH.UTV.2011(v1.0.1)" xfId="26"/>
    <cellStyle name="_Model_RAB Мой_PREDEL.JKH.UTV.2011(v1.0.1) 2" xfId="27"/>
    <cellStyle name="_Model_RAB Мой_UPDATE.46EE.2011.TO.1.1" xfId="28"/>
    <cellStyle name="_Model_RAB Мой_UPDATE.46EE.2011.TO.1.1 2" xfId="29"/>
    <cellStyle name="_Model_RAB Мой_UPDATE.BALANCE.WARM.2011YEAR.TO.1.1" xfId="30"/>
    <cellStyle name="_Model_RAB Мой_UPDATE.BALANCE.WARM.2011YEAR.TO.1.1 2" xfId="31"/>
    <cellStyle name="_Model_RAB_MRSK_svod" xfId="32"/>
    <cellStyle name="_Model_RAB_MRSK_svod 2" xfId="33"/>
    <cellStyle name="_Model_RAB_MRSK_svod_46EE.2011(v1.0)" xfId="34"/>
    <cellStyle name="_Model_RAB_MRSK_svod_46EE.2011(v1.0) 2" xfId="35"/>
    <cellStyle name="_Model_RAB_MRSK_svod_BALANCE.WARM.2011YEAR.NEW.UPDATE.SCHEME" xfId="36"/>
    <cellStyle name="_Model_RAB_MRSK_svod_BALANCE.WARM.2011YEAR.NEW.UPDATE.SCHEME 2" xfId="37"/>
    <cellStyle name="_Model_RAB_MRSK_svod_NADB.JNVLS.APTEKA.2011(v1.3.3)" xfId="38"/>
    <cellStyle name="_Model_RAB_MRSK_svod_NADB.JNVLS.APTEKA.2011(v1.3.3) 2" xfId="39"/>
    <cellStyle name="_Model_RAB_MRSK_svod_NADB.JNVLS.APTEKA.2011(v1.3.4)" xfId="40"/>
    <cellStyle name="_Model_RAB_MRSK_svod_NADB.JNVLS.APTEKA.2011(v1.3.4) 2" xfId="41"/>
    <cellStyle name="_Model_RAB_MRSK_svod_PREDEL.JKH.UTV.2011(v1.0.1)" xfId="42"/>
    <cellStyle name="_Model_RAB_MRSK_svod_PREDEL.JKH.UTV.2011(v1.0.1) 2" xfId="43"/>
    <cellStyle name="_Model_RAB_MRSK_svod_UPDATE.46EE.2011.TO.1.1" xfId="44"/>
    <cellStyle name="_Model_RAB_MRSK_svod_UPDATE.46EE.2011.TO.1.1 2" xfId="45"/>
    <cellStyle name="_Model_RAB_MRSK_svod_UPDATE.BALANCE.WARM.2011YEAR.TO.1.1" xfId="46"/>
    <cellStyle name="_Model_RAB_MRSK_svod_UPDATE.BALANCE.WARM.2011YEAR.TO.1.1 2" xfId="47"/>
    <cellStyle name="_ВО ОП ТЭС-ОТ- 2007" xfId="48"/>
    <cellStyle name="_ВФ ОАО ТЭС-ОТ- 2009" xfId="49"/>
    <cellStyle name="_выручка по присоединениям2" xfId="50"/>
    <cellStyle name="_Договор аренды ЯЭ с разбивкой" xfId="51"/>
    <cellStyle name="_Исходные данные для модели" xfId="52"/>
    <cellStyle name="_Исходные данные для модели 2" xfId="53"/>
    <cellStyle name="_МОДЕЛЬ_1 (2)" xfId="54"/>
    <cellStyle name="_МОДЕЛЬ_1 (2) 2" xfId="55"/>
    <cellStyle name="_МОДЕЛЬ_1 (2)_46EE.2011(v1.0)" xfId="56"/>
    <cellStyle name="_МОДЕЛЬ_1 (2)_46EE.2011(v1.0) 2" xfId="57"/>
    <cellStyle name="_МОДЕЛЬ_1 (2)_BALANCE.WARM.2011YEAR.NEW.UPDATE.SCHEME" xfId="58"/>
    <cellStyle name="_МОДЕЛЬ_1 (2)_BALANCE.WARM.2011YEAR.NEW.UPDATE.SCHEME 2" xfId="59"/>
    <cellStyle name="_МОДЕЛЬ_1 (2)_NADB.JNVLS.APTEKA.2011(v1.3.3)" xfId="60"/>
    <cellStyle name="_МОДЕЛЬ_1 (2)_NADB.JNVLS.APTEKA.2011(v1.3.3) 2" xfId="61"/>
    <cellStyle name="_МОДЕЛЬ_1 (2)_NADB.JNVLS.APTEKA.2011(v1.3.4)" xfId="62"/>
    <cellStyle name="_МОДЕЛЬ_1 (2)_NADB.JNVLS.APTEKA.2011(v1.3.4) 2" xfId="63"/>
    <cellStyle name="_МОДЕЛЬ_1 (2)_PREDEL.JKH.UTV.2011(v1.0.1)" xfId="64"/>
    <cellStyle name="_МОДЕЛЬ_1 (2)_PREDEL.JKH.UTV.2011(v1.0.1) 2" xfId="65"/>
    <cellStyle name="_МОДЕЛЬ_1 (2)_UPDATE.46EE.2011.TO.1.1" xfId="66"/>
    <cellStyle name="_МОДЕЛЬ_1 (2)_UPDATE.46EE.2011.TO.1.1 2" xfId="67"/>
    <cellStyle name="_МОДЕЛЬ_1 (2)_UPDATE.BALANCE.WARM.2011YEAR.TO.1.1" xfId="68"/>
    <cellStyle name="_МОДЕЛЬ_1 (2)_UPDATE.BALANCE.WARM.2011YEAR.TO.1.1 2" xfId="69"/>
    <cellStyle name="_НВВ 2009 постатейно свод по филиалам_09_02_09" xfId="70"/>
    <cellStyle name="_НВВ 2009 постатейно свод по филиалам_09_02_09 2" xfId="71"/>
    <cellStyle name="_НВВ 2009 постатейно свод по филиалам_для Валентина" xfId="72"/>
    <cellStyle name="_НВВ 2009 постатейно свод по филиалам_для Валентина 2" xfId="73"/>
    <cellStyle name="_Омск" xfId="74"/>
    <cellStyle name="_ОТ ИД 2009" xfId="75"/>
    <cellStyle name="_пр 5 тариф RAB" xfId="76"/>
    <cellStyle name="_пр 5 тариф RAB 2" xfId="77"/>
    <cellStyle name="_пр 5 тариф RAB_46EE.2011(v1.0)" xfId="78"/>
    <cellStyle name="_пр 5 тариф RAB_46EE.2011(v1.0) 2" xfId="79"/>
    <cellStyle name="_пр 5 тариф RAB_BALANCE.WARM.2011YEAR.NEW.UPDATE.SCHEME" xfId="80"/>
    <cellStyle name="_пр 5 тариф RAB_BALANCE.WARM.2011YEAR.NEW.UPDATE.SCHEME 2" xfId="81"/>
    <cellStyle name="_пр 5 тариф RAB_NADB.JNVLS.APTEKA.2011(v1.3.3)" xfId="82"/>
    <cellStyle name="_пр 5 тариф RAB_NADB.JNVLS.APTEKA.2011(v1.3.3) 2" xfId="83"/>
    <cellStyle name="_пр 5 тариф RAB_NADB.JNVLS.APTEKA.2011(v1.3.4)" xfId="84"/>
    <cellStyle name="_пр 5 тариф RAB_NADB.JNVLS.APTEKA.2011(v1.3.4) 2" xfId="85"/>
    <cellStyle name="_пр 5 тариф RAB_PREDEL.JKH.UTV.2011(v1.0.1)" xfId="86"/>
    <cellStyle name="_пр 5 тариф RAB_PREDEL.JKH.UTV.2011(v1.0.1) 2" xfId="87"/>
    <cellStyle name="_пр 5 тариф RAB_UPDATE.46EE.2011.TO.1.1" xfId="88"/>
    <cellStyle name="_пр 5 тариф RAB_UPDATE.46EE.2011.TO.1.1 2" xfId="89"/>
    <cellStyle name="_пр 5 тариф RAB_UPDATE.BALANCE.WARM.2011YEAR.TO.1.1" xfId="90"/>
    <cellStyle name="_пр 5 тариф RAB_UPDATE.BALANCE.WARM.2011YEAR.TO.1.1 2" xfId="91"/>
    <cellStyle name="_Предожение _ДБП_2009 г ( согласованные БП)  (2)" xfId="92"/>
    <cellStyle name="_Приложение МТС-3-КС" xfId="93"/>
    <cellStyle name="_Приложение-МТС--2-1" xfId="94"/>
    <cellStyle name="_Расчет RAB_22072008" xfId="95"/>
    <cellStyle name="_Расчет RAB_22072008 2" xfId="96"/>
    <cellStyle name="_Расчет RAB_22072008_46EE.2011(v1.0)" xfId="97"/>
    <cellStyle name="_Расчет RAB_22072008_46EE.2011(v1.0) 2" xfId="98"/>
    <cellStyle name="_Расчет RAB_22072008_BALANCE.WARM.2011YEAR.NEW.UPDATE.SCHEME" xfId="99"/>
    <cellStyle name="_Расчет RAB_22072008_BALANCE.WARM.2011YEAR.NEW.UPDATE.SCHEME 2" xfId="100"/>
    <cellStyle name="_Расчет RAB_22072008_NADB.JNVLS.APTEKA.2011(v1.3.3)" xfId="101"/>
    <cellStyle name="_Расчет RAB_22072008_NADB.JNVLS.APTEKA.2011(v1.3.3) 2" xfId="102"/>
    <cellStyle name="_Расчет RAB_22072008_NADB.JNVLS.APTEKA.2011(v1.3.4)" xfId="103"/>
    <cellStyle name="_Расчет RAB_22072008_NADB.JNVLS.APTEKA.2011(v1.3.4) 2" xfId="104"/>
    <cellStyle name="_Расчет RAB_22072008_PREDEL.JKH.UTV.2011(v1.0.1)" xfId="105"/>
    <cellStyle name="_Расчет RAB_22072008_PREDEL.JKH.UTV.2011(v1.0.1) 2" xfId="106"/>
    <cellStyle name="_Расчет RAB_22072008_UPDATE.46EE.2011.TO.1.1" xfId="107"/>
    <cellStyle name="_Расчет RAB_22072008_UPDATE.46EE.2011.TO.1.1 2" xfId="108"/>
    <cellStyle name="_Расчет RAB_22072008_UPDATE.BALANCE.WARM.2011YEAR.TO.1.1" xfId="109"/>
    <cellStyle name="_Расчет RAB_22072008_UPDATE.BALANCE.WARM.2011YEAR.TO.1.1 2" xfId="110"/>
    <cellStyle name="_Расчет RAB_Лен и МОЭСК_с 2010 года_14.04.2009_со сглаж_version 3.0_без ФСК" xfId="111"/>
    <cellStyle name="_Расчет RAB_Лен и МОЭСК_с 2010 года_14.04.2009_со сглаж_version 3.0_без ФСК 2" xfId="112"/>
    <cellStyle name="_Расчет RAB_Лен и МОЭСК_с 2010 года_14.04.2009_со сглаж_version 3.0_без ФСК_46EE.2011(v1.0)" xfId="113"/>
    <cellStyle name="_Расчет RAB_Лен и МОЭСК_с 2010 года_14.04.2009_со сглаж_version 3.0_без ФСК_46EE.2011(v1.0) 2" xfId="114"/>
    <cellStyle name="_Расчет RAB_Лен и МОЭСК_с 2010 года_14.04.2009_со сглаж_version 3.0_без ФСК_BALANCE.WARM.2011YEAR.NEW.UPDATE.SCHEME" xfId="115"/>
    <cellStyle name="_Расчет RAB_Лен и МОЭСК_с 2010 года_14.04.2009_со сглаж_version 3.0_без ФСК_BALANCE.WARM.2011YEAR.NEW.UPDATE.SCHEME 2" xfId="116"/>
    <cellStyle name="_Расчет RAB_Лен и МОЭСК_с 2010 года_14.04.2009_со сглаж_version 3.0_без ФСК_NADB.JNVLS.APTEKA.2011(v1.3.3)" xfId="117"/>
    <cellStyle name="_Расчет RAB_Лен и МОЭСК_с 2010 года_14.04.2009_со сглаж_version 3.0_без ФСК_NADB.JNVLS.APTEKA.2011(v1.3.3) 2" xfId="118"/>
    <cellStyle name="_Расчет RAB_Лен и МОЭСК_с 2010 года_14.04.2009_со сглаж_version 3.0_без ФСК_NADB.JNVLS.APTEKA.2011(v1.3.4)" xfId="119"/>
    <cellStyle name="_Расчет RAB_Лен и МОЭСК_с 2010 года_14.04.2009_со сглаж_version 3.0_без ФСК_NADB.JNVLS.APTEKA.2011(v1.3.4) 2" xfId="120"/>
    <cellStyle name="_Расчет RAB_Лен и МОЭСК_с 2010 года_14.04.2009_со сглаж_version 3.0_без ФСК_PREDEL.JKH.UTV.2011(v1.0.1)" xfId="121"/>
    <cellStyle name="_Расчет RAB_Лен и МОЭСК_с 2010 года_14.04.2009_со сглаж_version 3.0_без ФСК_PREDEL.JKH.UTV.2011(v1.0.1) 2" xfId="122"/>
    <cellStyle name="_Расчет RAB_Лен и МОЭСК_с 2010 года_14.04.2009_со сглаж_version 3.0_без ФСК_UPDATE.46EE.2011.TO.1.1" xfId="123"/>
    <cellStyle name="_Расчет RAB_Лен и МОЭСК_с 2010 года_14.04.2009_со сглаж_version 3.0_без ФСК_UPDATE.46EE.2011.TO.1.1 2" xfId="124"/>
    <cellStyle name="_Расчет RAB_Лен и МОЭСК_с 2010 года_14.04.2009_со сглаж_version 3.0_без ФСК_UPDATE.BALANCE.WARM.2011YEAR.TO.1.1" xfId="125"/>
    <cellStyle name="_Расчет RAB_Лен и МОЭСК_с 2010 года_14.04.2009_со сглаж_version 3.0_без ФСК_UPDATE.BALANCE.WARM.2011YEAR.TO.1.1 2" xfId="126"/>
    <cellStyle name="_Свод по ИПР (2)" xfId="127"/>
    <cellStyle name="_таблицы для расчетов28-04-08_2006-2009_прибыль корр_по ИА" xfId="128"/>
    <cellStyle name="_таблицы для расчетов28-04-08_2006-2009_прибыль корр_по ИА 2" xfId="129"/>
    <cellStyle name="_таблицы для расчетов28-04-08_2006-2009с ИА" xfId="130"/>
    <cellStyle name="_таблицы для расчетов28-04-08_2006-2009с ИА 2" xfId="131"/>
    <cellStyle name="_Форма 6  РТК.xls(отчет по Адр пр. ЛО)" xfId="132"/>
    <cellStyle name="_Формат разбивки по МРСК_РСК" xfId="133"/>
    <cellStyle name="_Формат разбивки по МРСК_РСК 2" xfId="134"/>
    <cellStyle name="_Формат_для Согласования" xfId="135"/>
    <cellStyle name="_Формат_для Согласования 2" xfId="136"/>
    <cellStyle name="_экон.форм-т ВО 1 с разбивкой" xfId="137"/>
    <cellStyle name="”€ќђќ‘ћ‚›‰" xfId="138"/>
    <cellStyle name="”€ќђќ‘ћ‚›‰ 2" xfId="139"/>
    <cellStyle name="”€ќђќ‘ћ‚›‰ 3" xfId="140"/>
    <cellStyle name="”€љ‘€ђћ‚ђќќ›‰" xfId="141"/>
    <cellStyle name="”€љ‘€ђћ‚ђќќ›‰ 2" xfId="142"/>
    <cellStyle name="”€љ‘€ђћ‚ђќќ›‰ 3" xfId="143"/>
    <cellStyle name="”ќђќ‘ћ‚›‰" xfId="144"/>
    <cellStyle name="”ќђќ‘ћ‚›‰ 2" xfId="145"/>
    <cellStyle name="”ќђќ‘ћ‚›‰ 3" xfId="146"/>
    <cellStyle name="”љ‘ђћ‚ђќќ›‰" xfId="147"/>
    <cellStyle name="”љ‘ђћ‚ђќќ›‰ 2" xfId="148"/>
    <cellStyle name="”љ‘ђћ‚ђќќ›‰ 3" xfId="149"/>
    <cellStyle name="„…ќ…†ќ›‰" xfId="150"/>
    <cellStyle name="„…ќ…†ќ›‰ 2" xfId="151"/>
    <cellStyle name="„…ќ…†ќ›‰ 3" xfId="152"/>
    <cellStyle name="€’ћѓћ‚›‰" xfId="153"/>
    <cellStyle name="€’ћѓћ‚›‰ 2" xfId="154"/>
    <cellStyle name="€’ћѓћ‚›‰ 3" xfId="155"/>
    <cellStyle name="‡ђѓћ‹ћ‚ћљ1" xfId="156"/>
    <cellStyle name="‡ђѓћ‹ћ‚ћљ1 2" xfId="157"/>
    <cellStyle name="‡ђѓћ‹ћ‚ћљ1 3" xfId="158"/>
    <cellStyle name="‡ђѓћ‹ћ‚ћљ2" xfId="159"/>
    <cellStyle name="‡ђѓћ‹ћ‚ћљ2 2" xfId="160"/>
    <cellStyle name="‡ђѓћ‹ћ‚ћљ2 3" xfId="161"/>
    <cellStyle name="’ћѓћ‚›‰" xfId="162"/>
    <cellStyle name="20% - Accent1" xfId="163"/>
    <cellStyle name="20% - Accent1 2" xfId="164"/>
    <cellStyle name="20% - Accent1 2 2" xfId="165"/>
    <cellStyle name="20% - Accent1 2 2 2" xfId="166"/>
    <cellStyle name="20% - Accent1 2 3" xfId="167"/>
    <cellStyle name="20% - Accent1 2 3 2" xfId="168"/>
    <cellStyle name="20% - Accent1 2 4" xfId="169"/>
    <cellStyle name="20% - Accent1 2 5" xfId="170"/>
    <cellStyle name="20% - Accent1 2 6" xfId="171"/>
    <cellStyle name="20% - Accent1 3" xfId="172"/>
    <cellStyle name="20% - Accent1 3 2" xfId="173"/>
    <cellStyle name="20% - Accent1 4" xfId="174"/>
    <cellStyle name="20% - Accent1 4 2" xfId="175"/>
    <cellStyle name="20% - Accent1 5" xfId="176"/>
    <cellStyle name="20% - Accent1 6" xfId="177"/>
    <cellStyle name="20% - Accent1 7" xfId="178"/>
    <cellStyle name="20% - Accent1_46EE.2011(v1.0)" xfId="179"/>
    <cellStyle name="20% - Accent2" xfId="180"/>
    <cellStyle name="20% - Accent2 2" xfId="181"/>
    <cellStyle name="20% - Accent2_46EE.2011(v1.0)" xfId="182"/>
    <cellStyle name="20% - Accent3" xfId="183"/>
    <cellStyle name="20% - Accent3 2" xfId="184"/>
    <cellStyle name="20% - Accent3_46EE.2011(v1.0)" xfId="185"/>
    <cellStyle name="20% - Accent4" xfId="186"/>
    <cellStyle name="20% - Accent4 2" xfId="187"/>
    <cellStyle name="20% - Accent4 2 2" xfId="188"/>
    <cellStyle name="20% - Accent4 2 3" xfId="189"/>
    <cellStyle name="20% - Accent4 2 4" xfId="190"/>
    <cellStyle name="20% - Accent4 3" xfId="191"/>
    <cellStyle name="20% - Accent4 4" xfId="192"/>
    <cellStyle name="20% - Accent4 5" xfId="193"/>
    <cellStyle name="20% - Accent4_46EE.2011(v1.0)" xfId="194"/>
    <cellStyle name="20% - Accent5" xfId="195"/>
    <cellStyle name="20% - Accent5 2" xfId="196"/>
    <cellStyle name="20% - Accent5 2 2" xfId="197"/>
    <cellStyle name="20% - Accent5 2 3" xfId="198"/>
    <cellStyle name="20% - Accent5 2 3 2" xfId="199"/>
    <cellStyle name="20% - Accent5 2 4" xfId="200"/>
    <cellStyle name="20% - Accent5 3" xfId="201"/>
    <cellStyle name="20% - Accent5 4" xfId="202"/>
    <cellStyle name="20% - Accent5 4 2" xfId="203"/>
    <cellStyle name="20% - Accent5 5" xfId="204"/>
    <cellStyle name="20% - Accent5_46EE.2011(v1.0)" xfId="205"/>
    <cellStyle name="20% - Accent6" xfId="206"/>
    <cellStyle name="20% - Accent6 2" xfId="207"/>
    <cellStyle name="20% - Accent6 2 2" xfId="208"/>
    <cellStyle name="20% - Accent6 2 2 2" xfId="209"/>
    <cellStyle name="20% - Accent6 2 3" xfId="210"/>
    <cellStyle name="20% - Accent6 2 3 2" xfId="211"/>
    <cellStyle name="20% - Accent6 2 4" xfId="212"/>
    <cellStyle name="20% - Accent6 2 5" xfId="213"/>
    <cellStyle name="20% - Accent6 2 6" xfId="214"/>
    <cellStyle name="20% - Accent6 3" xfId="215"/>
    <cellStyle name="20% - Accent6 3 2" xfId="216"/>
    <cellStyle name="20% - Accent6 4" xfId="217"/>
    <cellStyle name="20% - Accent6 4 2" xfId="218"/>
    <cellStyle name="20% - Accent6 5" xfId="219"/>
    <cellStyle name="20% - Accent6 6" xfId="220"/>
    <cellStyle name="20% - Accent6 7" xfId="221"/>
    <cellStyle name="20% - Accent6_46EE.2011(v1.0)" xfId="222"/>
    <cellStyle name="20% - Акцент1 10" xfId="223"/>
    <cellStyle name="20% - Акцент1 10 2" xfId="224"/>
    <cellStyle name="20% - Акцент1 10 2 2" xfId="225"/>
    <cellStyle name="20% - Акцент1 10 3" xfId="226"/>
    <cellStyle name="20% - Акцент1 10 3 2" xfId="227"/>
    <cellStyle name="20% - Акцент1 10 4" xfId="228"/>
    <cellStyle name="20% - Акцент1 10 5" xfId="229"/>
    <cellStyle name="20% - Акцент1 10 6" xfId="230"/>
    <cellStyle name="20% - Акцент1 11" xfId="231"/>
    <cellStyle name="20% - Акцент1 12" xfId="232"/>
    <cellStyle name="20% - Акцент1 2" xfId="233"/>
    <cellStyle name="20% - Акцент1 2 2" xfId="234"/>
    <cellStyle name="20% - Акцент1 2 2 2" xfId="235"/>
    <cellStyle name="20% - Акцент1 2 2 2 2" xfId="236"/>
    <cellStyle name="20% - Акцент1 2 2 3" xfId="237"/>
    <cellStyle name="20% - Акцент1 2 2 3 2" xfId="238"/>
    <cellStyle name="20% - Акцент1 2 2 4" xfId="239"/>
    <cellStyle name="20% - Акцент1 2 2 5" xfId="240"/>
    <cellStyle name="20% - Акцент1 2 2 6" xfId="241"/>
    <cellStyle name="20% - Акцент1 2 3" xfId="242"/>
    <cellStyle name="20% - Акцент1 2 3 2" xfId="243"/>
    <cellStyle name="20% - Акцент1 2 3 3" xfId="244"/>
    <cellStyle name="20% - Акцент1 2 4" xfId="245"/>
    <cellStyle name="20% - Акцент1 2 4 2" xfId="246"/>
    <cellStyle name="20% - Акцент1 2 4 3" xfId="247"/>
    <cellStyle name="20% - Акцент1 2 5" xfId="248"/>
    <cellStyle name="20% - Акцент1 2 6" xfId="249"/>
    <cellStyle name="20% - Акцент1 2 7" xfId="250"/>
    <cellStyle name="20% - Акцент1 2 8" xfId="251"/>
    <cellStyle name="20% - Акцент1 2 9" xfId="252"/>
    <cellStyle name="20% - Акцент1 2_08" xfId="253"/>
    <cellStyle name="20% - Акцент1 3" xfId="254"/>
    <cellStyle name="20% - Акцент1 3 2" xfId="255"/>
    <cellStyle name="20% - Акцент1 3 2 2" xfId="256"/>
    <cellStyle name="20% - Акцент1 3 2 2 2" xfId="257"/>
    <cellStyle name="20% - Акцент1 3 2 3" xfId="258"/>
    <cellStyle name="20% - Акцент1 3 2 3 2" xfId="259"/>
    <cellStyle name="20% - Акцент1 3 2 4" xfId="260"/>
    <cellStyle name="20% - Акцент1 3 2 5" xfId="261"/>
    <cellStyle name="20% - Акцент1 3 2 6" xfId="262"/>
    <cellStyle name="20% - Акцент1 3 3" xfId="263"/>
    <cellStyle name="20% - Акцент1 3 3 2" xfId="264"/>
    <cellStyle name="20% - Акцент1 3 4" xfId="265"/>
    <cellStyle name="20% - Акцент1 3 4 2" xfId="266"/>
    <cellStyle name="20% - Акцент1 3 5" xfId="267"/>
    <cellStyle name="20% - Акцент1 3 6" xfId="268"/>
    <cellStyle name="20% - Акцент1 3 7" xfId="269"/>
    <cellStyle name="20% - Акцент1 3_46EE.2011(v1.0)" xfId="270"/>
    <cellStyle name="20% - Акцент1 4" xfId="271"/>
    <cellStyle name="20% - Акцент1 4 2" xfId="272"/>
    <cellStyle name="20% - Акцент1 4 2 2" xfId="273"/>
    <cellStyle name="20% - Акцент1 4 2 2 2" xfId="274"/>
    <cellStyle name="20% - Акцент1 4 2 3" xfId="275"/>
    <cellStyle name="20% - Акцент1 4 2 3 2" xfId="276"/>
    <cellStyle name="20% - Акцент1 4 2 4" xfId="277"/>
    <cellStyle name="20% - Акцент1 4 2 5" xfId="278"/>
    <cellStyle name="20% - Акцент1 4 2 6" xfId="279"/>
    <cellStyle name="20% - Акцент1 4 3" xfId="280"/>
    <cellStyle name="20% - Акцент1 4 3 2" xfId="281"/>
    <cellStyle name="20% - Акцент1 4 4" xfId="282"/>
    <cellStyle name="20% - Акцент1 4 4 2" xfId="283"/>
    <cellStyle name="20% - Акцент1 4 5" xfId="284"/>
    <cellStyle name="20% - Акцент1 4 6" xfId="285"/>
    <cellStyle name="20% - Акцент1 4 7" xfId="286"/>
    <cellStyle name="20% - Акцент1 4_46EE.2011(v1.0)" xfId="287"/>
    <cellStyle name="20% - Акцент1 5" xfId="288"/>
    <cellStyle name="20% - Акцент1 5 2" xfId="289"/>
    <cellStyle name="20% - Акцент1 5 2 2" xfId="290"/>
    <cellStyle name="20% - Акцент1 5 2 2 2" xfId="291"/>
    <cellStyle name="20% - Акцент1 5 2 3" xfId="292"/>
    <cellStyle name="20% - Акцент1 5 2 3 2" xfId="293"/>
    <cellStyle name="20% - Акцент1 5 2 4" xfId="294"/>
    <cellStyle name="20% - Акцент1 5 2 5" xfId="295"/>
    <cellStyle name="20% - Акцент1 5 2 6" xfId="296"/>
    <cellStyle name="20% - Акцент1 5 3" xfId="297"/>
    <cellStyle name="20% - Акцент1 5 3 2" xfId="298"/>
    <cellStyle name="20% - Акцент1 5 4" xfId="299"/>
    <cellStyle name="20% - Акцент1 5 4 2" xfId="300"/>
    <cellStyle name="20% - Акцент1 5 5" xfId="301"/>
    <cellStyle name="20% - Акцент1 5 6" xfId="302"/>
    <cellStyle name="20% - Акцент1 5 7" xfId="303"/>
    <cellStyle name="20% - Акцент1 5_46EE.2011(v1.0)" xfId="304"/>
    <cellStyle name="20% - Акцент1 6" xfId="305"/>
    <cellStyle name="20% - Акцент1 6 2" xfId="306"/>
    <cellStyle name="20% - Акцент1 6 2 2" xfId="307"/>
    <cellStyle name="20% - Акцент1 6 2 2 2" xfId="308"/>
    <cellStyle name="20% - Акцент1 6 2 3" xfId="309"/>
    <cellStyle name="20% - Акцент1 6 2 3 2" xfId="310"/>
    <cellStyle name="20% - Акцент1 6 2 4" xfId="311"/>
    <cellStyle name="20% - Акцент1 6 2 5" xfId="312"/>
    <cellStyle name="20% - Акцент1 6 2 6" xfId="313"/>
    <cellStyle name="20% - Акцент1 6 3" xfId="314"/>
    <cellStyle name="20% - Акцент1 6 3 2" xfId="315"/>
    <cellStyle name="20% - Акцент1 6 4" xfId="316"/>
    <cellStyle name="20% - Акцент1 6 4 2" xfId="317"/>
    <cellStyle name="20% - Акцент1 6 5" xfId="318"/>
    <cellStyle name="20% - Акцент1 6 6" xfId="319"/>
    <cellStyle name="20% - Акцент1 6 7" xfId="320"/>
    <cellStyle name="20% - Акцент1 6_46EE.2011(v1.0)" xfId="321"/>
    <cellStyle name="20% - Акцент1 7" xfId="322"/>
    <cellStyle name="20% - Акцент1 7 2" xfId="323"/>
    <cellStyle name="20% - Акцент1 7 2 2" xfId="324"/>
    <cellStyle name="20% - Акцент1 7 2 2 2" xfId="325"/>
    <cellStyle name="20% - Акцент1 7 2 3" xfId="326"/>
    <cellStyle name="20% - Акцент1 7 2 3 2" xfId="327"/>
    <cellStyle name="20% - Акцент1 7 2 4" xfId="328"/>
    <cellStyle name="20% - Акцент1 7 2 5" xfId="329"/>
    <cellStyle name="20% - Акцент1 7 2 6" xfId="330"/>
    <cellStyle name="20% - Акцент1 7 3" xfId="331"/>
    <cellStyle name="20% - Акцент1 7 3 2" xfId="332"/>
    <cellStyle name="20% - Акцент1 7 4" xfId="333"/>
    <cellStyle name="20% - Акцент1 7 4 2" xfId="334"/>
    <cellStyle name="20% - Акцент1 7 5" xfId="335"/>
    <cellStyle name="20% - Акцент1 7 6" xfId="336"/>
    <cellStyle name="20% - Акцент1 7 7" xfId="337"/>
    <cellStyle name="20% - Акцент1 7_46EE.2011(v1.0)" xfId="338"/>
    <cellStyle name="20% - Акцент1 8" xfId="339"/>
    <cellStyle name="20% - Акцент1 8 2" xfId="340"/>
    <cellStyle name="20% - Акцент1 8 2 2" xfId="341"/>
    <cellStyle name="20% - Акцент1 8 2 2 2" xfId="342"/>
    <cellStyle name="20% - Акцент1 8 2 3" xfId="343"/>
    <cellStyle name="20% - Акцент1 8 2 3 2" xfId="344"/>
    <cellStyle name="20% - Акцент1 8 2 4" xfId="345"/>
    <cellStyle name="20% - Акцент1 8 2 5" xfId="346"/>
    <cellStyle name="20% - Акцент1 8 2 6" xfId="347"/>
    <cellStyle name="20% - Акцент1 8 3" xfId="348"/>
    <cellStyle name="20% - Акцент1 8 3 2" xfId="349"/>
    <cellStyle name="20% - Акцент1 8 4" xfId="350"/>
    <cellStyle name="20% - Акцент1 8 4 2" xfId="351"/>
    <cellStyle name="20% - Акцент1 8 5" xfId="352"/>
    <cellStyle name="20% - Акцент1 8 6" xfId="353"/>
    <cellStyle name="20% - Акцент1 8 7" xfId="354"/>
    <cellStyle name="20% - Акцент1 8_46EE.2011(v1.0)" xfId="355"/>
    <cellStyle name="20% - Акцент1 9" xfId="356"/>
    <cellStyle name="20% - Акцент1 9 2" xfId="357"/>
    <cellStyle name="20% - Акцент1 9 2 2" xfId="358"/>
    <cellStyle name="20% - Акцент1 9 2 2 2" xfId="359"/>
    <cellStyle name="20% - Акцент1 9 2 3" xfId="360"/>
    <cellStyle name="20% - Акцент1 9 2 3 2" xfId="361"/>
    <cellStyle name="20% - Акцент1 9 2 4" xfId="362"/>
    <cellStyle name="20% - Акцент1 9 2 5" xfId="363"/>
    <cellStyle name="20% - Акцент1 9 2 6" xfId="364"/>
    <cellStyle name="20% - Акцент1 9 3" xfId="365"/>
    <cellStyle name="20% - Акцент1 9 3 2" xfId="366"/>
    <cellStyle name="20% - Акцент1 9 4" xfId="367"/>
    <cellStyle name="20% - Акцент1 9 4 2" xfId="368"/>
    <cellStyle name="20% - Акцент1 9 5" xfId="369"/>
    <cellStyle name="20% - Акцент1 9 6" xfId="370"/>
    <cellStyle name="20% - Акцент1 9 7" xfId="371"/>
    <cellStyle name="20% - Акцент1 9_46EE.2011(v1.0)" xfId="372"/>
    <cellStyle name="20% - Акцент2 10" xfId="373"/>
    <cellStyle name="20% - Акцент2 11" xfId="374"/>
    <cellStyle name="20% - Акцент2 12" xfId="375"/>
    <cellStyle name="20% - Акцент2 2" xfId="376"/>
    <cellStyle name="20% - Акцент2 2 2" xfId="377"/>
    <cellStyle name="20% - Акцент2 2 3" xfId="378"/>
    <cellStyle name="20% - Акцент2 2 3 2" xfId="379"/>
    <cellStyle name="20% - Акцент2 2 4" xfId="380"/>
    <cellStyle name="20% - Акцент2 2_08" xfId="381"/>
    <cellStyle name="20% - Акцент2 3" xfId="382"/>
    <cellStyle name="20% - Акцент2 3 2" xfId="383"/>
    <cellStyle name="20% - Акцент2 3_46EE.2011(v1.0)" xfId="384"/>
    <cellStyle name="20% - Акцент2 4" xfId="385"/>
    <cellStyle name="20% - Акцент2 4 2" xfId="386"/>
    <cellStyle name="20% - Акцент2 4_46EE.2011(v1.0)" xfId="387"/>
    <cellStyle name="20% - Акцент2 5" xfId="388"/>
    <cellStyle name="20% - Акцент2 5 2" xfId="389"/>
    <cellStyle name="20% - Акцент2 5_46EE.2011(v1.0)" xfId="390"/>
    <cellStyle name="20% - Акцент2 6" xfId="391"/>
    <cellStyle name="20% - Акцент2 6 2" xfId="392"/>
    <cellStyle name="20% - Акцент2 6_46EE.2011(v1.0)" xfId="393"/>
    <cellStyle name="20% - Акцент2 7" xfId="394"/>
    <cellStyle name="20% - Акцент2 7 2" xfId="395"/>
    <cellStyle name="20% - Акцент2 7_46EE.2011(v1.0)" xfId="396"/>
    <cellStyle name="20% - Акцент2 8" xfId="397"/>
    <cellStyle name="20% - Акцент2 8 2" xfId="398"/>
    <cellStyle name="20% - Акцент2 8_46EE.2011(v1.0)" xfId="399"/>
    <cellStyle name="20% - Акцент2 9" xfId="400"/>
    <cellStyle name="20% - Акцент2 9 2" xfId="401"/>
    <cellStyle name="20% - Акцент2 9_46EE.2011(v1.0)" xfId="402"/>
    <cellStyle name="20% - Акцент3 10" xfId="403"/>
    <cellStyle name="20% - Акцент3 11" xfId="404"/>
    <cellStyle name="20% - Акцент3 12" xfId="405"/>
    <cellStyle name="20% - Акцент3 2" xfId="406"/>
    <cellStyle name="20% - Акцент3 2 2" xfId="407"/>
    <cellStyle name="20% - Акцент3 2 3" xfId="408"/>
    <cellStyle name="20% - Акцент3 2 3 2" xfId="409"/>
    <cellStyle name="20% - Акцент3 2 4" xfId="410"/>
    <cellStyle name="20% - Акцент3 2_08" xfId="411"/>
    <cellStyle name="20% - Акцент3 3" xfId="412"/>
    <cellStyle name="20% - Акцент3 3 2" xfId="413"/>
    <cellStyle name="20% - Акцент3 3_46EE.2011(v1.0)" xfId="414"/>
    <cellStyle name="20% - Акцент3 4" xfId="415"/>
    <cellStyle name="20% - Акцент3 4 2" xfId="416"/>
    <cellStyle name="20% - Акцент3 4_46EE.2011(v1.0)" xfId="417"/>
    <cellStyle name="20% - Акцент3 5" xfId="418"/>
    <cellStyle name="20% - Акцент3 5 2" xfId="419"/>
    <cellStyle name="20% - Акцент3 5_46EE.2011(v1.0)" xfId="420"/>
    <cellStyle name="20% - Акцент3 6" xfId="421"/>
    <cellStyle name="20% - Акцент3 6 2" xfId="422"/>
    <cellStyle name="20% - Акцент3 6_46EE.2011(v1.0)" xfId="423"/>
    <cellStyle name="20% - Акцент3 7" xfId="424"/>
    <cellStyle name="20% - Акцент3 7 2" xfId="425"/>
    <cellStyle name="20% - Акцент3 7_46EE.2011(v1.0)" xfId="426"/>
    <cellStyle name="20% - Акцент3 8" xfId="427"/>
    <cellStyle name="20% - Акцент3 8 2" xfId="428"/>
    <cellStyle name="20% - Акцент3 8_46EE.2011(v1.0)" xfId="429"/>
    <cellStyle name="20% - Акцент3 9" xfId="430"/>
    <cellStyle name="20% - Акцент3 9 2" xfId="431"/>
    <cellStyle name="20% - Акцент3 9_46EE.2011(v1.0)" xfId="432"/>
    <cellStyle name="20% - Акцент4 10" xfId="433"/>
    <cellStyle name="20% - Акцент4 10 2" xfId="434"/>
    <cellStyle name="20% - Акцент4 10 3" xfId="435"/>
    <cellStyle name="20% - Акцент4 10 4" xfId="436"/>
    <cellStyle name="20% - Акцент4 11" xfId="437"/>
    <cellStyle name="20% - Акцент4 12" xfId="438"/>
    <cellStyle name="20% - Акцент4 2" xfId="439"/>
    <cellStyle name="20% - Акцент4 2 2" xfId="440"/>
    <cellStyle name="20% - Акцент4 2 2 2" xfId="441"/>
    <cellStyle name="20% - Акцент4 2 2 3" xfId="442"/>
    <cellStyle name="20% - Акцент4 2 2 4" xfId="443"/>
    <cellStyle name="20% - Акцент4 2 3" xfId="444"/>
    <cellStyle name="20% - Акцент4 2 3 2" xfId="445"/>
    <cellStyle name="20% - Акцент4 2 4" xfId="446"/>
    <cellStyle name="20% - Акцент4 2 4 2" xfId="447"/>
    <cellStyle name="20% - Акцент4 2 5" xfId="448"/>
    <cellStyle name="20% - Акцент4 2 6" xfId="449"/>
    <cellStyle name="20% - Акцент4 2 7" xfId="450"/>
    <cellStyle name="20% - Акцент4 2_08" xfId="451"/>
    <cellStyle name="20% - Акцент4 3" xfId="452"/>
    <cellStyle name="20% - Акцент4 3 2" xfId="453"/>
    <cellStyle name="20% - Акцент4 3 2 2" xfId="454"/>
    <cellStyle name="20% - Акцент4 3 2 3" xfId="455"/>
    <cellStyle name="20% - Акцент4 3 2 4" xfId="456"/>
    <cellStyle name="20% - Акцент4 3 3" xfId="457"/>
    <cellStyle name="20% - Акцент4 3 4" xfId="458"/>
    <cellStyle name="20% - Акцент4 3 5" xfId="459"/>
    <cellStyle name="20% - Акцент4 3_46EE.2011(v1.0)" xfId="460"/>
    <cellStyle name="20% - Акцент4 4" xfId="461"/>
    <cellStyle name="20% - Акцент4 4 2" xfId="462"/>
    <cellStyle name="20% - Акцент4 4 2 2" xfId="463"/>
    <cellStyle name="20% - Акцент4 4 2 3" xfId="464"/>
    <cellStyle name="20% - Акцент4 4 2 4" xfId="465"/>
    <cellStyle name="20% - Акцент4 4 3" xfId="466"/>
    <cellStyle name="20% - Акцент4 4 4" xfId="467"/>
    <cellStyle name="20% - Акцент4 4 5" xfId="468"/>
    <cellStyle name="20% - Акцент4 4_46EE.2011(v1.0)" xfId="469"/>
    <cellStyle name="20% - Акцент4 5" xfId="470"/>
    <cellStyle name="20% - Акцент4 5 2" xfId="471"/>
    <cellStyle name="20% - Акцент4 5 2 2" xfId="472"/>
    <cellStyle name="20% - Акцент4 5 2 3" xfId="473"/>
    <cellStyle name="20% - Акцент4 5 2 4" xfId="474"/>
    <cellStyle name="20% - Акцент4 5 3" xfId="475"/>
    <cellStyle name="20% - Акцент4 5 4" xfId="476"/>
    <cellStyle name="20% - Акцент4 5 5" xfId="477"/>
    <cellStyle name="20% - Акцент4 5_46EE.2011(v1.0)" xfId="478"/>
    <cellStyle name="20% - Акцент4 6" xfId="479"/>
    <cellStyle name="20% - Акцент4 6 2" xfId="480"/>
    <cellStyle name="20% - Акцент4 6 2 2" xfId="481"/>
    <cellStyle name="20% - Акцент4 6 2 3" xfId="482"/>
    <cellStyle name="20% - Акцент4 6 2 4" xfId="483"/>
    <cellStyle name="20% - Акцент4 6 3" xfId="484"/>
    <cellStyle name="20% - Акцент4 6 4" xfId="485"/>
    <cellStyle name="20% - Акцент4 6 5" xfId="486"/>
    <cellStyle name="20% - Акцент4 6_46EE.2011(v1.0)" xfId="487"/>
    <cellStyle name="20% - Акцент4 7" xfId="488"/>
    <cellStyle name="20% - Акцент4 7 2" xfId="489"/>
    <cellStyle name="20% - Акцент4 7 2 2" xfId="490"/>
    <cellStyle name="20% - Акцент4 7 2 3" xfId="491"/>
    <cellStyle name="20% - Акцент4 7 2 4" xfId="492"/>
    <cellStyle name="20% - Акцент4 7 3" xfId="493"/>
    <cellStyle name="20% - Акцент4 7 4" xfId="494"/>
    <cellStyle name="20% - Акцент4 7 5" xfId="495"/>
    <cellStyle name="20% - Акцент4 7_46EE.2011(v1.0)" xfId="496"/>
    <cellStyle name="20% - Акцент4 8" xfId="497"/>
    <cellStyle name="20% - Акцент4 8 2" xfId="498"/>
    <cellStyle name="20% - Акцент4 8 2 2" xfId="499"/>
    <cellStyle name="20% - Акцент4 8 2 3" xfId="500"/>
    <cellStyle name="20% - Акцент4 8 2 4" xfId="501"/>
    <cellStyle name="20% - Акцент4 8 3" xfId="502"/>
    <cellStyle name="20% - Акцент4 8 4" xfId="503"/>
    <cellStyle name="20% - Акцент4 8 5" xfId="504"/>
    <cellStyle name="20% - Акцент4 8_46EE.2011(v1.0)" xfId="505"/>
    <cellStyle name="20% - Акцент4 9" xfId="506"/>
    <cellStyle name="20% - Акцент4 9 2" xfId="507"/>
    <cellStyle name="20% - Акцент4 9 2 2" xfId="508"/>
    <cellStyle name="20% - Акцент4 9 2 3" xfId="509"/>
    <cellStyle name="20% - Акцент4 9 2 4" xfId="510"/>
    <cellStyle name="20% - Акцент4 9 3" xfId="511"/>
    <cellStyle name="20% - Акцент4 9 4" xfId="512"/>
    <cellStyle name="20% - Акцент4 9 5" xfId="513"/>
    <cellStyle name="20% - Акцент4 9_46EE.2011(v1.0)" xfId="514"/>
    <cellStyle name="20% - Акцент5 10" xfId="515"/>
    <cellStyle name="20% - Акцент5 10 2" xfId="516"/>
    <cellStyle name="20% - Акцент5 10 3" xfId="517"/>
    <cellStyle name="20% - Акцент5 10 3 2" xfId="518"/>
    <cellStyle name="20% - Акцент5 10 4" xfId="519"/>
    <cellStyle name="20% - Акцент5 11" xfId="520"/>
    <cellStyle name="20% - Акцент5 12" xfId="521"/>
    <cellStyle name="20% - Акцент5 2" xfId="522"/>
    <cellStyle name="20% - Акцент5 2 2" xfId="523"/>
    <cellStyle name="20% - Акцент5 2 2 2" xfId="524"/>
    <cellStyle name="20% - Акцент5 2 2 3" xfId="525"/>
    <cellStyle name="20% - Акцент5 2 2 3 2" xfId="526"/>
    <cellStyle name="20% - Акцент5 2 2 4" xfId="527"/>
    <cellStyle name="20% - Акцент5 2 3" xfId="528"/>
    <cellStyle name="20% - Акцент5 2 3 2" xfId="529"/>
    <cellStyle name="20% - Акцент5 2 4" xfId="530"/>
    <cellStyle name="20% - Акцент5 2 4 2" xfId="531"/>
    <cellStyle name="20% - Акцент5 2 4 3" xfId="532"/>
    <cellStyle name="20% - Акцент5 2 5" xfId="533"/>
    <cellStyle name="20% - Акцент5 2 6" xfId="534"/>
    <cellStyle name="20% - Акцент5 2 7" xfId="535"/>
    <cellStyle name="20% - Акцент5 2_08" xfId="536"/>
    <cellStyle name="20% - Акцент5 3" xfId="537"/>
    <cellStyle name="20% - Акцент5 3 2" xfId="538"/>
    <cellStyle name="20% - Акцент5 3 2 2" xfId="539"/>
    <cellStyle name="20% - Акцент5 3 2 3" xfId="540"/>
    <cellStyle name="20% - Акцент5 3 2 3 2" xfId="541"/>
    <cellStyle name="20% - Акцент5 3 2 4" xfId="542"/>
    <cellStyle name="20% - Акцент5 3 3" xfId="543"/>
    <cellStyle name="20% - Акцент5 3 4" xfId="544"/>
    <cellStyle name="20% - Акцент5 3 4 2" xfId="545"/>
    <cellStyle name="20% - Акцент5 3 5" xfId="546"/>
    <cellStyle name="20% - Акцент5 3_46EE.2011(v1.0)" xfId="547"/>
    <cellStyle name="20% - Акцент5 4" xfId="548"/>
    <cellStyle name="20% - Акцент5 4 2" xfId="549"/>
    <cellStyle name="20% - Акцент5 4 2 2" xfId="550"/>
    <cellStyle name="20% - Акцент5 4 2 3" xfId="551"/>
    <cellStyle name="20% - Акцент5 4 2 3 2" xfId="552"/>
    <cellStyle name="20% - Акцент5 4 2 4" xfId="553"/>
    <cellStyle name="20% - Акцент5 4 3" xfId="554"/>
    <cellStyle name="20% - Акцент5 4 4" xfId="555"/>
    <cellStyle name="20% - Акцент5 4 4 2" xfId="556"/>
    <cellStyle name="20% - Акцент5 4 5" xfId="557"/>
    <cellStyle name="20% - Акцент5 4_46EE.2011(v1.0)" xfId="558"/>
    <cellStyle name="20% - Акцент5 5" xfId="559"/>
    <cellStyle name="20% - Акцент5 5 2" xfId="560"/>
    <cellStyle name="20% - Акцент5 5 2 2" xfId="561"/>
    <cellStyle name="20% - Акцент5 5 2 3" xfId="562"/>
    <cellStyle name="20% - Акцент5 5 2 3 2" xfId="563"/>
    <cellStyle name="20% - Акцент5 5 2 4" xfId="564"/>
    <cellStyle name="20% - Акцент5 5 3" xfId="565"/>
    <cellStyle name="20% - Акцент5 5 4" xfId="566"/>
    <cellStyle name="20% - Акцент5 5 4 2" xfId="567"/>
    <cellStyle name="20% - Акцент5 5 5" xfId="568"/>
    <cellStyle name="20% - Акцент5 5_46EE.2011(v1.0)" xfId="569"/>
    <cellStyle name="20% - Акцент5 6" xfId="570"/>
    <cellStyle name="20% - Акцент5 6 2" xfId="571"/>
    <cellStyle name="20% - Акцент5 6 2 2" xfId="572"/>
    <cellStyle name="20% - Акцент5 6 2 3" xfId="573"/>
    <cellStyle name="20% - Акцент5 6 2 3 2" xfId="574"/>
    <cellStyle name="20% - Акцент5 6 2 4" xfId="575"/>
    <cellStyle name="20% - Акцент5 6 3" xfId="576"/>
    <cellStyle name="20% - Акцент5 6 4" xfId="577"/>
    <cellStyle name="20% - Акцент5 6 4 2" xfId="578"/>
    <cellStyle name="20% - Акцент5 6 5" xfId="579"/>
    <cellStyle name="20% - Акцент5 6_46EE.2011(v1.0)" xfId="580"/>
    <cellStyle name="20% - Акцент5 7" xfId="581"/>
    <cellStyle name="20% - Акцент5 7 2" xfId="582"/>
    <cellStyle name="20% - Акцент5 7 2 2" xfId="583"/>
    <cellStyle name="20% - Акцент5 7 2 3" xfId="584"/>
    <cellStyle name="20% - Акцент5 7 2 3 2" xfId="585"/>
    <cellStyle name="20% - Акцент5 7 2 4" xfId="586"/>
    <cellStyle name="20% - Акцент5 7 3" xfId="587"/>
    <cellStyle name="20% - Акцент5 7 4" xfId="588"/>
    <cellStyle name="20% - Акцент5 7 4 2" xfId="589"/>
    <cellStyle name="20% - Акцент5 7 5" xfId="590"/>
    <cellStyle name="20% - Акцент5 7_46EE.2011(v1.0)" xfId="591"/>
    <cellStyle name="20% - Акцент5 8" xfId="592"/>
    <cellStyle name="20% - Акцент5 8 2" xfId="593"/>
    <cellStyle name="20% - Акцент5 8 2 2" xfId="594"/>
    <cellStyle name="20% - Акцент5 8 2 3" xfId="595"/>
    <cellStyle name="20% - Акцент5 8 2 3 2" xfId="596"/>
    <cellStyle name="20% - Акцент5 8 2 4" xfId="597"/>
    <cellStyle name="20% - Акцент5 8 3" xfId="598"/>
    <cellStyle name="20% - Акцент5 8 4" xfId="599"/>
    <cellStyle name="20% - Акцент5 8 4 2" xfId="600"/>
    <cellStyle name="20% - Акцент5 8 5" xfId="601"/>
    <cellStyle name="20% - Акцент5 8_46EE.2011(v1.0)" xfId="602"/>
    <cellStyle name="20% - Акцент5 9" xfId="603"/>
    <cellStyle name="20% - Акцент5 9 2" xfId="604"/>
    <cellStyle name="20% - Акцент5 9 2 2" xfId="605"/>
    <cellStyle name="20% - Акцент5 9 2 3" xfId="606"/>
    <cellStyle name="20% - Акцент5 9 2 3 2" xfId="607"/>
    <cellStyle name="20% - Акцент5 9 2 4" xfId="608"/>
    <cellStyle name="20% - Акцент5 9 3" xfId="609"/>
    <cellStyle name="20% - Акцент5 9 4" xfId="610"/>
    <cellStyle name="20% - Акцент5 9 4 2" xfId="611"/>
    <cellStyle name="20% - Акцент5 9 5" xfId="612"/>
    <cellStyle name="20% - Акцент5 9_46EE.2011(v1.0)" xfId="613"/>
    <cellStyle name="20% - Акцент6 10" xfId="614"/>
    <cellStyle name="20% - Акцент6 10 2" xfId="615"/>
    <cellStyle name="20% - Акцент6 10 2 2" xfId="616"/>
    <cellStyle name="20% - Акцент6 10 3" xfId="617"/>
    <cellStyle name="20% - Акцент6 10 3 2" xfId="618"/>
    <cellStyle name="20% - Акцент6 10 4" xfId="619"/>
    <cellStyle name="20% - Акцент6 10 5" xfId="620"/>
    <cellStyle name="20% - Акцент6 10 6" xfId="621"/>
    <cellStyle name="20% - Акцент6 11" xfId="622"/>
    <cellStyle name="20% - Акцент6 12" xfId="623"/>
    <cellStyle name="20% - Акцент6 2" xfId="624"/>
    <cellStyle name="20% - Акцент6 2 2" xfId="625"/>
    <cellStyle name="20% - Акцент6 2 2 2" xfId="626"/>
    <cellStyle name="20% - Акцент6 2 2 2 2" xfId="627"/>
    <cellStyle name="20% - Акцент6 2 2 3" xfId="628"/>
    <cellStyle name="20% - Акцент6 2 2 3 2" xfId="629"/>
    <cellStyle name="20% - Акцент6 2 2 4" xfId="630"/>
    <cellStyle name="20% - Акцент6 2 2 5" xfId="631"/>
    <cellStyle name="20% - Акцент6 2 2 6" xfId="632"/>
    <cellStyle name="20% - Акцент6 2 3" xfId="633"/>
    <cellStyle name="20% - Акцент6 2 3 2" xfId="634"/>
    <cellStyle name="20% - Акцент6 2 3 3" xfId="635"/>
    <cellStyle name="20% - Акцент6 2 4" xfId="636"/>
    <cellStyle name="20% - Акцент6 2 4 2" xfId="637"/>
    <cellStyle name="20% - Акцент6 2 4 3" xfId="638"/>
    <cellStyle name="20% - Акцент6 2 5" xfId="639"/>
    <cellStyle name="20% - Акцент6 2 6" xfId="640"/>
    <cellStyle name="20% - Акцент6 2 7" xfId="641"/>
    <cellStyle name="20% - Акцент6 2 8" xfId="642"/>
    <cellStyle name="20% - Акцент6 2 9" xfId="643"/>
    <cellStyle name="20% - Акцент6 2_08" xfId="644"/>
    <cellStyle name="20% - Акцент6 3" xfId="645"/>
    <cellStyle name="20% - Акцент6 3 2" xfId="646"/>
    <cellStyle name="20% - Акцент6 3 2 2" xfId="647"/>
    <cellStyle name="20% - Акцент6 3 2 2 2" xfId="648"/>
    <cellStyle name="20% - Акцент6 3 2 3" xfId="649"/>
    <cellStyle name="20% - Акцент6 3 2 3 2" xfId="650"/>
    <cellStyle name="20% - Акцент6 3 2 4" xfId="651"/>
    <cellStyle name="20% - Акцент6 3 2 5" xfId="652"/>
    <cellStyle name="20% - Акцент6 3 2 6" xfId="653"/>
    <cellStyle name="20% - Акцент6 3 3" xfId="654"/>
    <cellStyle name="20% - Акцент6 3 3 2" xfId="655"/>
    <cellStyle name="20% - Акцент6 3 4" xfId="656"/>
    <cellStyle name="20% - Акцент6 3 4 2" xfId="657"/>
    <cellStyle name="20% - Акцент6 3 5" xfId="658"/>
    <cellStyle name="20% - Акцент6 3 6" xfId="659"/>
    <cellStyle name="20% - Акцент6 3 7" xfId="660"/>
    <cellStyle name="20% - Акцент6 3_46EE.2011(v1.0)" xfId="661"/>
    <cellStyle name="20% - Акцент6 4" xfId="662"/>
    <cellStyle name="20% - Акцент6 4 2" xfId="663"/>
    <cellStyle name="20% - Акцент6 4 2 2" xfId="664"/>
    <cellStyle name="20% - Акцент6 4 2 2 2" xfId="665"/>
    <cellStyle name="20% - Акцент6 4 2 3" xfId="666"/>
    <cellStyle name="20% - Акцент6 4 2 3 2" xfId="667"/>
    <cellStyle name="20% - Акцент6 4 2 4" xfId="668"/>
    <cellStyle name="20% - Акцент6 4 2 5" xfId="669"/>
    <cellStyle name="20% - Акцент6 4 2 6" xfId="670"/>
    <cellStyle name="20% - Акцент6 4 3" xfId="671"/>
    <cellStyle name="20% - Акцент6 4 3 2" xfId="672"/>
    <cellStyle name="20% - Акцент6 4 4" xfId="673"/>
    <cellStyle name="20% - Акцент6 4 4 2" xfId="674"/>
    <cellStyle name="20% - Акцент6 4 5" xfId="675"/>
    <cellStyle name="20% - Акцент6 4 6" xfId="676"/>
    <cellStyle name="20% - Акцент6 4 7" xfId="677"/>
    <cellStyle name="20% - Акцент6 4_46EE.2011(v1.0)" xfId="678"/>
    <cellStyle name="20% - Акцент6 5" xfId="679"/>
    <cellStyle name="20% - Акцент6 5 2" xfId="680"/>
    <cellStyle name="20% - Акцент6 5 2 2" xfId="681"/>
    <cellStyle name="20% - Акцент6 5 2 2 2" xfId="682"/>
    <cellStyle name="20% - Акцент6 5 2 3" xfId="683"/>
    <cellStyle name="20% - Акцент6 5 2 3 2" xfId="684"/>
    <cellStyle name="20% - Акцент6 5 2 4" xfId="685"/>
    <cellStyle name="20% - Акцент6 5 2 5" xfId="686"/>
    <cellStyle name="20% - Акцент6 5 2 6" xfId="687"/>
    <cellStyle name="20% - Акцент6 5 3" xfId="688"/>
    <cellStyle name="20% - Акцент6 5 3 2" xfId="689"/>
    <cellStyle name="20% - Акцент6 5 4" xfId="690"/>
    <cellStyle name="20% - Акцент6 5 4 2" xfId="691"/>
    <cellStyle name="20% - Акцент6 5 5" xfId="692"/>
    <cellStyle name="20% - Акцент6 5 6" xfId="693"/>
    <cellStyle name="20% - Акцент6 5 7" xfId="694"/>
    <cellStyle name="20% - Акцент6 5_46EE.2011(v1.0)" xfId="695"/>
    <cellStyle name="20% - Акцент6 6" xfId="696"/>
    <cellStyle name="20% - Акцент6 6 2" xfId="697"/>
    <cellStyle name="20% - Акцент6 6 2 2" xfId="698"/>
    <cellStyle name="20% - Акцент6 6 2 2 2" xfId="699"/>
    <cellStyle name="20% - Акцент6 6 2 3" xfId="700"/>
    <cellStyle name="20% - Акцент6 6 2 3 2" xfId="701"/>
    <cellStyle name="20% - Акцент6 6 2 4" xfId="702"/>
    <cellStyle name="20% - Акцент6 6 2 5" xfId="703"/>
    <cellStyle name="20% - Акцент6 6 2 6" xfId="704"/>
    <cellStyle name="20% - Акцент6 6 3" xfId="705"/>
    <cellStyle name="20% - Акцент6 6 3 2" xfId="706"/>
    <cellStyle name="20% - Акцент6 6 4" xfId="707"/>
    <cellStyle name="20% - Акцент6 6 4 2" xfId="708"/>
    <cellStyle name="20% - Акцент6 6 5" xfId="709"/>
    <cellStyle name="20% - Акцент6 6 6" xfId="710"/>
    <cellStyle name="20% - Акцент6 6 7" xfId="711"/>
    <cellStyle name="20% - Акцент6 6_46EE.2011(v1.0)" xfId="712"/>
    <cellStyle name="20% - Акцент6 7" xfId="713"/>
    <cellStyle name="20% - Акцент6 7 2" xfId="714"/>
    <cellStyle name="20% - Акцент6 7 2 2" xfId="715"/>
    <cellStyle name="20% - Акцент6 7 2 2 2" xfId="716"/>
    <cellStyle name="20% - Акцент6 7 2 3" xfId="717"/>
    <cellStyle name="20% - Акцент6 7 2 3 2" xfId="718"/>
    <cellStyle name="20% - Акцент6 7 2 4" xfId="719"/>
    <cellStyle name="20% - Акцент6 7 2 5" xfId="720"/>
    <cellStyle name="20% - Акцент6 7 2 6" xfId="721"/>
    <cellStyle name="20% - Акцент6 7 3" xfId="722"/>
    <cellStyle name="20% - Акцент6 7 3 2" xfId="723"/>
    <cellStyle name="20% - Акцент6 7 4" xfId="724"/>
    <cellStyle name="20% - Акцент6 7 4 2" xfId="725"/>
    <cellStyle name="20% - Акцент6 7 5" xfId="726"/>
    <cellStyle name="20% - Акцент6 7 6" xfId="727"/>
    <cellStyle name="20% - Акцент6 7 7" xfId="728"/>
    <cellStyle name="20% - Акцент6 7_46EE.2011(v1.0)" xfId="729"/>
    <cellStyle name="20% - Акцент6 8" xfId="730"/>
    <cellStyle name="20% - Акцент6 8 2" xfId="731"/>
    <cellStyle name="20% - Акцент6 8 2 2" xfId="732"/>
    <cellStyle name="20% - Акцент6 8 2 2 2" xfId="733"/>
    <cellStyle name="20% - Акцент6 8 2 3" xfId="734"/>
    <cellStyle name="20% - Акцент6 8 2 3 2" xfId="735"/>
    <cellStyle name="20% - Акцент6 8 2 4" xfId="736"/>
    <cellStyle name="20% - Акцент6 8 2 5" xfId="737"/>
    <cellStyle name="20% - Акцент6 8 2 6" xfId="738"/>
    <cellStyle name="20% - Акцент6 8 3" xfId="739"/>
    <cellStyle name="20% - Акцент6 8 3 2" xfId="740"/>
    <cellStyle name="20% - Акцент6 8 4" xfId="741"/>
    <cellStyle name="20% - Акцент6 8 4 2" xfId="742"/>
    <cellStyle name="20% - Акцент6 8 5" xfId="743"/>
    <cellStyle name="20% - Акцент6 8 6" xfId="744"/>
    <cellStyle name="20% - Акцент6 8 7" xfId="745"/>
    <cellStyle name="20% - Акцент6 8_46EE.2011(v1.0)" xfId="746"/>
    <cellStyle name="20% - Акцент6 9" xfId="747"/>
    <cellStyle name="20% - Акцент6 9 2" xfId="748"/>
    <cellStyle name="20% - Акцент6 9 2 2" xfId="749"/>
    <cellStyle name="20% - Акцент6 9 2 2 2" xfId="750"/>
    <cellStyle name="20% - Акцент6 9 2 3" xfId="751"/>
    <cellStyle name="20% - Акцент6 9 2 3 2" xfId="752"/>
    <cellStyle name="20% - Акцент6 9 2 4" xfId="753"/>
    <cellStyle name="20% - Акцент6 9 2 5" xfId="754"/>
    <cellStyle name="20% - Акцент6 9 2 6" xfId="755"/>
    <cellStyle name="20% - Акцент6 9 3" xfId="756"/>
    <cellStyle name="20% - Акцент6 9 3 2" xfId="757"/>
    <cellStyle name="20% - Акцент6 9 4" xfId="758"/>
    <cellStyle name="20% - Акцент6 9 4 2" xfId="759"/>
    <cellStyle name="20% - Акцент6 9 5" xfId="760"/>
    <cellStyle name="20% - Акцент6 9 6" xfId="761"/>
    <cellStyle name="20% - Акцент6 9 7" xfId="762"/>
    <cellStyle name="20% - Акцент6 9_46EE.2011(v1.0)" xfId="763"/>
    <cellStyle name="40% - Accent1" xfId="764"/>
    <cellStyle name="40% - Accent1 2" xfId="765"/>
    <cellStyle name="40% - Accent1_46EE.2011(v1.0)" xfId="766"/>
    <cellStyle name="40% - Accent2" xfId="767"/>
    <cellStyle name="40% - Accent2 2" xfId="768"/>
    <cellStyle name="40% - Accent2_46EE.2011(v1.0)" xfId="769"/>
    <cellStyle name="40% - Accent3" xfId="770"/>
    <cellStyle name="40% - Accent3 2" xfId="771"/>
    <cellStyle name="40% - Accent3_46EE.2011(v1.0)" xfId="772"/>
    <cellStyle name="40% - Accent4" xfId="773"/>
    <cellStyle name="40% - Accent4 2" xfId="774"/>
    <cellStyle name="40% - Accent4 2 2" xfId="775"/>
    <cellStyle name="40% - Accent4 2 3" xfId="776"/>
    <cellStyle name="40% - Accent4 2 4" xfId="777"/>
    <cellStyle name="40% - Accent4 3" xfId="778"/>
    <cellStyle name="40% - Accent4 4" xfId="779"/>
    <cellStyle name="40% - Accent4 5" xfId="780"/>
    <cellStyle name="40% - Accent4_46EE.2011(v1.0)" xfId="781"/>
    <cellStyle name="40% - Accent5" xfId="782"/>
    <cellStyle name="40% - Accent5 2" xfId="783"/>
    <cellStyle name="40% - Accent5_46EE.2011(v1.0)" xfId="784"/>
    <cellStyle name="40% - Accent6" xfId="785"/>
    <cellStyle name="40% - Accent6 2" xfId="786"/>
    <cellStyle name="40% - Accent6 2 2" xfId="787"/>
    <cellStyle name="40% - Accent6 2 2 2" xfId="788"/>
    <cellStyle name="40% - Accent6 2 3" xfId="789"/>
    <cellStyle name="40% - Accent6 2 4" xfId="790"/>
    <cellStyle name="40% - Accent6 2 5" xfId="791"/>
    <cellStyle name="40% - Accent6 3" xfId="792"/>
    <cellStyle name="40% - Accent6 3 2" xfId="793"/>
    <cellStyle name="40% - Accent6 4" xfId="794"/>
    <cellStyle name="40% - Accent6 5" xfId="795"/>
    <cellStyle name="40% - Accent6 6" xfId="796"/>
    <cellStyle name="40% - Accent6_46EE.2011(v1.0)" xfId="797"/>
    <cellStyle name="40% - Акцент1 10" xfId="798"/>
    <cellStyle name="40% - Акцент1 11" xfId="799"/>
    <cellStyle name="40% - Акцент1 12" xfId="800"/>
    <cellStyle name="40% - Акцент1 2" xfId="801"/>
    <cellStyle name="40% - Акцент1 2 2" xfId="802"/>
    <cellStyle name="40% - Акцент1 2 3" xfId="803"/>
    <cellStyle name="40% - Акцент1 2 3 2" xfId="804"/>
    <cellStyle name="40% - Акцент1 2 4" xfId="805"/>
    <cellStyle name="40% - Акцент1 2_08" xfId="806"/>
    <cellStyle name="40% - Акцент1 3" xfId="807"/>
    <cellStyle name="40% - Акцент1 3 2" xfId="808"/>
    <cellStyle name="40% - Акцент1 3_46EE.2011(v1.0)" xfId="809"/>
    <cellStyle name="40% - Акцент1 4" xfId="810"/>
    <cellStyle name="40% - Акцент1 4 2" xfId="811"/>
    <cellStyle name="40% - Акцент1 4_46EE.2011(v1.0)" xfId="812"/>
    <cellStyle name="40% - Акцент1 5" xfId="813"/>
    <cellStyle name="40% - Акцент1 5 2" xfId="814"/>
    <cellStyle name="40% - Акцент1 5_46EE.2011(v1.0)" xfId="815"/>
    <cellStyle name="40% - Акцент1 6" xfId="816"/>
    <cellStyle name="40% - Акцент1 6 2" xfId="817"/>
    <cellStyle name="40% - Акцент1 6_46EE.2011(v1.0)" xfId="818"/>
    <cellStyle name="40% - Акцент1 7" xfId="819"/>
    <cellStyle name="40% - Акцент1 7 2" xfId="820"/>
    <cellStyle name="40% - Акцент1 7_46EE.2011(v1.0)" xfId="821"/>
    <cellStyle name="40% - Акцент1 8" xfId="822"/>
    <cellStyle name="40% - Акцент1 8 2" xfId="823"/>
    <cellStyle name="40% - Акцент1 8_46EE.2011(v1.0)" xfId="824"/>
    <cellStyle name="40% - Акцент1 9" xfId="825"/>
    <cellStyle name="40% - Акцент1 9 2" xfId="826"/>
    <cellStyle name="40% - Акцент1 9_46EE.2011(v1.0)" xfId="827"/>
    <cellStyle name="40% - Акцент2 10" xfId="828"/>
    <cellStyle name="40% - Акцент2 11" xfId="829"/>
    <cellStyle name="40% - Акцент2 12" xfId="830"/>
    <cellStyle name="40% - Акцент2 2" xfId="831"/>
    <cellStyle name="40% - Акцент2 2 2" xfId="832"/>
    <cellStyle name="40% - Акцент2 2 3" xfId="833"/>
    <cellStyle name="40% - Акцент2 2 3 2" xfId="834"/>
    <cellStyle name="40% - Акцент2 2 4" xfId="835"/>
    <cellStyle name="40% - Акцент2 2_08" xfId="836"/>
    <cellStyle name="40% - Акцент2 3" xfId="837"/>
    <cellStyle name="40% - Акцент2 3 2" xfId="838"/>
    <cellStyle name="40% - Акцент2 3_46EE.2011(v1.0)" xfId="839"/>
    <cellStyle name="40% - Акцент2 4" xfId="840"/>
    <cellStyle name="40% - Акцент2 4 2" xfId="841"/>
    <cellStyle name="40% - Акцент2 4_46EE.2011(v1.0)" xfId="842"/>
    <cellStyle name="40% - Акцент2 5" xfId="843"/>
    <cellStyle name="40% - Акцент2 5 2" xfId="844"/>
    <cellStyle name="40% - Акцент2 5_46EE.2011(v1.0)" xfId="845"/>
    <cellStyle name="40% - Акцент2 6" xfId="846"/>
    <cellStyle name="40% - Акцент2 6 2" xfId="847"/>
    <cellStyle name="40% - Акцент2 6_46EE.2011(v1.0)" xfId="848"/>
    <cellStyle name="40% - Акцент2 7" xfId="849"/>
    <cellStyle name="40% - Акцент2 7 2" xfId="850"/>
    <cellStyle name="40% - Акцент2 7_46EE.2011(v1.0)" xfId="851"/>
    <cellStyle name="40% - Акцент2 8" xfId="852"/>
    <cellStyle name="40% - Акцент2 8 2" xfId="853"/>
    <cellStyle name="40% - Акцент2 8_46EE.2011(v1.0)" xfId="854"/>
    <cellStyle name="40% - Акцент2 9" xfId="855"/>
    <cellStyle name="40% - Акцент2 9 2" xfId="856"/>
    <cellStyle name="40% - Акцент2 9_46EE.2011(v1.0)" xfId="857"/>
    <cellStyle name="40% - Акцент3 10" xfId="858"/>
    <cellStyle name="40% - Акцент3 11" xfId="859"/>
    <cellStyle name="40% - Акцент3 12" xfId="860"/>
    <cellStyle name="40% - Акцент3 2" xfId="861"/>
    <cellStyle name="40% - Акцент3 2 2" xfId="862"/>
    <cellStyle name="40% - Акцент3 2 3" xfId="863"/>
    <cellStyle name="40% - Акцент3 2 3 2" xfId="864"/>
    <cellStyle name="40% - Акцент3 2 4" xfId="865"/>
    <cellStyle name="40% - Акцент3 2_08" xfId="866"/>
    <cellStyle name="40% - Акцент3 3" xfId="867"/>
    <cellStyle name="40% - Акцент3 3 2" xfId="868"/>
    <cellStyle name="40% - Акцент3 3_46EE.2011(v1.0)" xfId="869"/>
    <cellStyle name="40% - Акцент3 4" xfId="870"/>
    <cellStyle name="40% - Акцент3 4 2" xfId="871"/>
    <cellStyle name="40% - Акцент3 4_46EE.2011(v1.0)" xfId="872"/>
    <cellStyle name="40% - Акцент3 5" xfId="873"/>
    <cellStyle name="40% - Акцент3 5 2" xfId="874"/>
    <cellStyle name="40% - Акцент3 5_46EE.2011(v1.0)" xfId="875"/>
    <cellStyle name="40% - Акцент3 6" xfId="876"/>
    <cellStyle name="40% - Акцент3 6 2" xfId="877"/>
    <cellStyle name="40% - Акцент3 6_46EE.2011(v1.0)" xfId="878"/>
    <cellStyle name="40% - Акцент3 7" xfId="879"/>
    <cellStyle name="40% - Акцент3 7 2" xfId="880"/>
    <cellStyle name="40% - Акцент3 7_46EE.2011(v1.0)" xfId="881"/>
    <cellStyle name="40% - Акцент3 8" xfId="882"/>
    <cellStyle name="40% - Акцент3 8 2" xfId="883"/>
    <cellStyle name="40% - Акцент3 8_46EE.2011(v1.0)" xfId="884"/>
    <cellStyle name="40% - Акцент3 9" xfId="885"/>
    <cellStyle name="40% - Акцент3 9 2" xfId="886"/>
    <cellStyle name="40% - Акцент3 9_46EE.2011(v1.0)" xfId="887"/>
    <cellStyle name="40% - Акцент4 10" xfId="888"/>
    <cellStyle name="40% - Акцент4 10 2" xfId="889"/>
    <cellStyle name="40% - Акцент4 10 3" xfId="890"/>
    <cellStyle name="40% - Акцент4 10 4" xfId="891"/>
    <cellStyle name="40% - Акцент4 11" xfId="892"/>
    <cellStyle name="40% - Акцент4 12" xfId="893"/>
    <cellStyle name="40% - Акцент4 2" xfId="894"/>
    <cellStyle name="40% - Акцент4 2 2" xfId="895"/>
    <cellStyle name="40% - Акцент4 2 2 2" xfId="896"/>
    <cellStyle name="40% - Акцент4 2 2 3" xfId="897"/>
    <cellStyle name="40% - Акцент4 2 2 4" xfId="898"/>
    <cellStyle name="40% - Акцент4 2 3" xfId="899"/>
    <cellStyle name="40% - Акцент4 2 3 2" xfId="900"/>
    <cellStyle name="40% - Акцент4 2 4" xfId="901"/>
    <cellStyle name="40% - Акцент4 2 4 2" xfId="902"/>
    <cellStyle name="40% - Акцент4 2 5" xfId="903"/>
    <cellStyle name="40% - Акцент4 2 6" xfId="904"/>
    <cellStyle name="40% - Акцент4 2 7" xfId="905"/>
    <cellStyle name="40% - Акцент4 2_08" xfId="906"/>
    <cellStyle name="40% - Акцент4 3" xfId="907"/>
    <cellStyle name="40% - Акцент4 3 2" xfId="908"/>
    <cellStyle name="40% - Акцент4 3 2 2" xfId="909"/>
    <cellStyle name="40% - Акцент4 3 2 3" xfId="910"/>
    <cellStyle name="40% - Акцент4 3 2 4" xfId="911"/>
    <cellStyle name="40% - Акцент4 3 3" xfId="912"/>
    <cellStyle name="40% - Акцент4 3 4" xfId="913"/>
    <cellStyle name="40% - Акцент4 3 5" xfId="914"/>
    <cellStyle name="40% - Акцент4 3_46EE.2011(v1.0)" xfId="915"/>
    <cellStyle name="40% - Акцент4 4" xfId="916"/>
    <cellStyle name="40% - Акцент4 4 2" xfId="917"/>
    <cellStyle name="40% - Акцент4 4 2 2" xfId="918"/>
    <cellStyle name="40% - Акцент4 4 2 3" xfId="919"/>
    <cellStyle name="40% - Акцент4 4 2 4" xfId="920"/>
    <cellStyle name="40% - Акцент4 4 3" xfId="921"/>
    <cellStyle name="40% - Акцент4 4 4" xfId="922"/>
    <cellStyle name="40% - Акцент4 4 5" xfId="923"/>
    <cellStyle name="40% - Акцент4 4_46EE.2011(v1.0)" xfId="924"/>
    <cellStyle name="40% - Акцент4 5" xfId="925"/>
    <cellStyle name="40% - Акцент4 5 2" xfId="926"/>
    <cellStyle name="40% - Акцент4 5 2 2" xfId="927"/>
    <cellStyle name="40% - Акцент4 5 2 3" xfId="928"/>
    <cellStyle name="40% - Акцент4 5 2 4" xfId="929"/>
    <cellStyle name="40% - Акцент4 5 3" xfId="930"/>
    <cellStyle name="40% - Акцент4 5 4" xfId="931"/>
    <cellStyle name="40% - Акцент4 5 5" xfId="932"/>
    <cellStyle name="40% - Акцент4 5_46EE.2011(v1.0)" xfId="933"/>
    <cellStyle name="40% - Акцент4 6" xfId="934"/>
    <cellStyle name="40% - Акцент4 6 2" xfId="935"/>
    <cellStyle name="40% - Акцент4 6 2 2" xfId="936"/>
    <cellStyle name="40% - Акцент4 6 2 3" xfId="937"/>
    <cellStyle name="40% - Акцент4 6 2 4" xfId="938"/>
    <cellStyle name="40% - Акцент4 6 3" xfId="939"/>
    <cellStyle name="40% - Акцент4 6 4" xfId="940"/>
    <cellStyle name="40% - Акцент4 6 5" xfId="941"/>
    <cellStyle name="40% - Акцент4 6_46EE.2011(v1.0)" xfId="942"/>
    <cellStyle name="40% - Акцент4 7" xfId="943"/>
    <cellStyle name="40% - Акцент4 7 2" xfId="944"/>
    <cellStyle name="40% - Акцент4 7 2 2" xfId="945"/>
    <cellStyle name="40% - Акцент4 7 2 3" xfId="946"/>
    <cellStyle name="40% - Акцент4 7 2 4" xfId="947"/>
    <cellStyle name="40% - Акцент4 7 3" xfId="948"/>
    <cellStyle name="40% - Акцент4 7 4" xfId="949"/>
    <cellStyle name="40% - Акцент4 7 5" xfId="950"/>
    <cellStyle name="40% - Акцент4 7_46EE.2011(v1.0)" xfId="951"/>
    <cellStyle name="40% - Акцент4 8" xfId="952"/>
    <cellStyle name="40% - Акцент4 8 2" xfId="953"/>
    <cellStyle name="40% - Акцент4 8 2 2" xfId="954"/>
    <cellStyle name="40% - Акцент4 8 2 3" xfId="955"/>
    <cellStyle name="40% - Акцент4 8 2 4" xfId="956"/>
    <cellStyle name="40% - Акцент4 8 3" xfId="957"/>
    <cellStyle name="40% - Акцент4 8 4" xfId="958"/>
    <cellStyle name="40% - Акцент4 8 5" xfId="959"/>
    <cellStyle name="40% - Акцент4 8_46EE.2011(v1.0)" xfId="960"/>
    <cellStyle name="40% - Акцент4 9" xfId="961"/>
    <cellStyle name="40% - Акцент4 9 2" xfId="962"/>
    <cellStyle name="40% - Акцент4 9 2 2" xfId="963"/>
    <cellStyle name="40% - Акцент4 9 2 3" xfId="964"/>
    <cellStyle name="40% - Акцент4 9 2 4" xfId="965"/>
    <cellStyle name="40% - Акцент4 9 3" xfId="966"/>
    <cellStyle name="40% - Акцент4 9 4" xfId="967"/>
    <cellStyle name="40% - Акцент4 9 5" xfId="968"/>
    <cellStyle name="40% - Акцент4 9_46EE.2011(v1.0)" xfId="969"/>
    <cellStyle name="40% - Акцент5 10" xfId="970"/>
    <cellStyle name="40% - Акцент5 11" xfId="971"/>
    <cellStyle name="40% - Акцент5 12" xfId="972"/>
    <cellStyle name="40% - Акцент5 2" xfId="973"/>
    <cellStyle name="40% - Акцент5 2 2" xfId="974"/>
    <cellStyle name="40% - Акцент5 2 3" xfId="975"/>
    <cellStyle name="40% - Акцент5 2 3 2" xfId="976"/>
    <cellStyle name="40% - Акцент5 2 4" xfId="977"/>
    <cellStyle name="40% - Акцент5 2_08" xfId="978"/>
    <cellStyle name="40% - Акцент5 3" xfId="979"/>
    <cellStyle name="40% - Акцент5 3 2" xfId="980"/>
    <cellStyle name="40% - Акцент5 3_46EE.2011(v1.0)" xfId="981"/>
    <cellStyle name="40% - Акцент5 4" xfId="982"/>
    <cellStyle name="40% - Акцент5 4 2" xfId="983"/>
    <cellStyle name="40% - Акцент5 4_46EE.2011(v1.0)" xfId="984"/>
    <cellStyle name="40% - Акцент5 5" xfId="985"/>
    <cellStyle name="40% - Акцент5 5 2" xfId="986"/>
    <cellStyle name="40% - Акцент5 5_46EE.2011(v1.0)" xfId="987"/>
    <cellStyle name="40% - Акцент5 6" xfId="988"/>
    <cellStyle name="40% - Акцент5 6 2" xfId="989"/>
    <cellStyle name="40% - Акцент5 6_46EE.2011(v1.0)" xfId="990"/>
    <cellStyle name="40% - Акцент5 7" xfId="991"/>
    <cellStyle name="40% - Акцент5 7 2" xfId="992"/>
    <cellStyle name="40% - Акцент5 7_46EE.2011(v1.0)" xfId="993"/>
    <cellStyle name="40% - Акцент5 8" xfId="994"/>
    <cellStyle name="40% - Акцент5 8 2" xfId="995"/>
    <cellStyle name="40% - Акцент5 8_46EE.2011(v1.0)" xfId="996"/>
    <cellStyle name="40% - Акцент5 9" xfId="997"/>
    <cellStyle name="40% - Акцент5 9 2" xfId="998"/>
    <cellStyle name="40% - Акцент5 9_46EE.2011(v1.0)" xfId="999"/>
    <cellStyle name="40% - Акцент6 10" xfId="1000"/>
    <cellStyle name="40% - Акцент6 10 2" xfId="1001"/>
    <cellStyle name="40% - Акцент6 10 2 2" xfId="1002"/>
    <cellStyle name="40% - Акцент6 10 3" xfId="1003"/>
    <cellStyle name="40% - Акцент6 10 4" xfId="1004"/>
    <cellStyle name="40% - Акцент6 10 5" xfId="1005"/>
    <cellStyle name="40% - Акцент6 11" xfId="1006"/>
    <cellStyle name="40% - Акцент6 12" xfId="1007"/>
    <cellStyle name="40% - Акцент6 2" xfId="1008"/>
    <cellStyle name="40% - Акцент6 2 2" xfId="1009"/>
    <cellStyle name="40% - Акцент6 2 2 2" xfId="1010"/>
    <cellStyle name="40% - Акцент6 2 2 2 2" xfId="1011"/>
    <cellStyle name="40% - Акцент6 2 2 3" xfId="1012"/>
    <cellStyle name="40% - Акцент6 2 2 4" xfId="1013"/>
    <cellStyle name="40% - Акцент6 2 2 5" xfId="1014"/>
    <cellStyle name="40% - Акцент6 2 3" xfId="1015"/>
    <cellStyle name="40% - Акцент6 2 3 2" xfId="1016"/>
    <cellStyle name="40% - Акцент6 2 4" xfId="1017"/>
    <cellStyle name="40% - Акцент6 2 4 2" xfId="1018"/>
    <cellStyle name="40% - Акцент6 2 5" xfId="1019"/>
    <cellStyle name="40% - Акцент6 2 6" xfId="1020"/>
    <cellStyle name="40% - Акцент6 2 7" xfId="1021"/>
    <cellStyle name="40% - Акцент6 2 8" xfId="1022"/>
    <cellStyle name="40% - Акцент6 2_08" xfId="1023"/>
    <cellStyle name="40% - Акцент6 3" xfId="1024"/>
    <cellStyle name="40% - Акцент6 3 2" xfId="1025"/>
    <cellStyle name="40% - Акцент6 3 2 2" xfId="1026"/>
    <cellStyle name="40% - Акцент6 3 2 2 2" xfId="1027"/>
    <cellStyle name="40% - Акцент6 3 2 3" xfId="1028"/>
    <cellStyle name="40% - Акцент6 3 2 4" xfId="1029"/>
    <cellStyle name="40% - Акцент6 3 2 5" xfId="1030"/>
    <cellStyle name="40% - Акцент6 3 3" xfId="1031"/>
    <cellStyle name="40% - Акцент6 3 3 2" xfId="1032"/>
    <cellStyle name="40% - Акцент6 3 4" xfId="1033"/>
    <cellStyle name="40% - Акцент6 3 5" xfId="1034"/>
    <cellStyle name="40% - Акцент6 3 6" xfId="1035"/>
    <cellStyle name="40% - Акцент6 3_46EE.2011(v1.0)" xfId="1036"/>
    <cellStyle name="40% - Акцент6 4" xfId="1037"/>
    <cellStyle name="40% - Акцент6 4 2" xfId="1038"/>
    <cellStyle name="40% - Акцент6 4 2 2" xfId="1039"/>
    <cellStyle name="40% - Акцент6 4 2 2 2" xfId="1040"/>
    <cellStyle name="40% - Акцент6 4 2 3" xfId="1041"/>
    <cellStyle name="40% - Акцент6 4 2 4" xfId="1042"/>
    <cellStyle name="40% - Акцент6 4 2 5" xfId="1043"/>
    <cellStyle name="40% - Акцент6 4 3" xfId="1044"/>
    <cellStyle name="40% - Акцент6 4 3 2" xfId="1045"/>
    <cellStyle name="40% - Акцент6 4 4" xfId="1046"/>
    <cellStyle name="40% - Акцент6 4 5" xfId="1047"/>
    <cellStyle name="40% - Акцент6 4 6" xfId="1048"/>
    <cellStyle name="40% - Акцент6 4_46EE.2011(v1.0)" xfId="1049"/>
    <cellStyle name="40% - Акцент6 5" xfId="1050"/>
    <cellStyle name="40% - Акцент6 5 2" xfId="1051"/>
    <cellStyle name="40% - Акцент6 5 2 2" xfId="1052"/>
    <cellStyle name="40% - Акцент6 5 2 2 2" xfId="1053"/>
    <cellStyle name="40% - Акцент6 5 2 3" xfId="1054"/>
    <cellStyle name="40% - Акцент6 5 2 4" xfId="1055"/>
    <cellStyle name="40% - Акцент6 5 2 5" xfId="1056"/>
    <cellStyle name="40% - Акцент6 5 3" xfId="1057"/>
    <cellStyle name="40% - Акцент6 5 3 2" xfId="1058"/>
    <cellStyle name="40% - Акцент6 5 4" xfId="1059"/>
    <cellStyle name="40% - Акцент6 5 5" xfId="1060"/>
    <cellStyle name="40% - Акцент6 5 6" xfId="1061"/>
    <cellStyle name="40% - Акцент6 5_46EE.2011(v1.0)" xfId="1062"/>
    <cellStyle name="40% - Акцент6 6" xfId="1063"/>
    <cellStyle name="40% - Акцент6 6 2" xfId="1064"/>
    <cellStyle name="40% - Акцент6 6 2 2" xfId="1065"/>
    <cellStyle name="40% - Акцент6 6 2 2 2" xfId="1066"/>
    <cellStyle name="40% - Акцент6 6 2 3" xfId="1067"/>
    <cellStyle name="40% - Акцент6 6 2 4" xfId="1068"/>
    <cellStyle name="40% - Акцент6 6 2 5" xfId="1069"/>
    <cellStyle name="40% - Акцент6 6 3" xfId="1070"/>
    <cellStyle name="40% - Акцент6 6 3 2" xfId="1071"/>
    <cellStyle name="40% - Акцент6 6 4" xfId="1072"/>
    <cellStyle name="40% - Акцент6 6 5" xfId="1073"/>
    <cellStyle name="40% - Акцент6 6 6" xfId="1074"/>
    <cellStyle name="40% - Акцент6 6_46EE.2011(v1.0)" xfId="1075"/>
    <cellStyle name="40% - Акцент6 7" xfId="1076"/>
    <cellStyle name="40% - Акцент6 7 2" xfId="1077"/>
    <cellStyle name="40% - Акцент6 7 2 2" xfId="1078"/>
    <cellStyle name="40% - Акцент6 7 2 2 2" xfId="1079"/>
    <cellStyle name="40% - Акцент6 7 2 3" xfId="1080"/>
    <cellStyle name="40% - Акцент6 7 2 4" xfId="1081"/>
    <cellStyle name="40% - Акцент6 7 2 5" xfId="1082"/>
    <cellStyle name="40% - Акцент6 7 3" xfId="1083"/>
    <cellStyle name="40% - Акцент6 7 3 2" xfId="1084"/>
    <cellStyle name="40% - Акцент6 7 4" xfId="1085"/>
    <cellStyle name="40% - Акцент6 7 5" xfId="1086"/>
    <cellStyle name="40% - Акцент6 7 6" xfId="1087"/>
    <cellStyle name="40% - Акцент6 7_46EE.2011(v1.0)" xfId="1088"/>
    <cellStyle name="40% - Акцент6 8" xfId="1089"/>
    <cellStyle name="40% - Акцент6 8 2" xfId="1090"/>
    <cellStyle name="40% - Акцент6 8 2 2" xfId="1091"/>
    <cellStyle name="40% - Акцент6 8 2 2 2" xfId="1092"/>
    <cellStyle name="40% - Акцент6 8 2 3" xfId="1093"/>
    <cellStyle name="40% - Акцент6 8 2 4" xfId="1094"/>
    <cellStyle name="40% - Акцент6 8 2 5" xfId="1095"/>
    <cellStyle name="40% - Акцент6 8 3" xfId="1096"/>
    <cellStyle name="40% - Акцент6 8 3 2" xfId="1097"/>
    <cellStyle name="40% - Акцент6 8 4" xfId="1098"/>
    <cellStyle name="40% - Акцент6 8 5" xfId="1099"/>
    <cellStyle name="40% - Акцент6 8 6" xfId="1100"/>
    <cellStyle name="40% - Акцент6 8_46EE.2011(v1.0)" xfId="1101"/>
    <cellStyle name="40% - Акцент6 9" xfId="1102"/>
    <cellStyle name="40% - Акцент6 9 2" xfId="1103"/>
    <cellStyle name="40% - Акцент6 9 2 2" xfId="1104"/>
    <cellStyle name="40% - Акцент6 9 2 2 2" xfId="1105"/>
    <cellStyle name="40% - Акцент6 9 2 3" xfId="1106"/>
    <cellStyle name="40% - Акцент6 9 2 4" xfId="1107"/>
    <cellStyle name="40% - Акцент6 9 2 5" xfId="1108"/>
    <cellStyle name="40% - Акцент6 9 3" xfId="1109"/>
    <cellStyle name="40% - Акцент6 9 3 2" xfId="1110"/>
    <cellStyle name="40% - Акцент6 9 4" xfId="1111"/>
    <cellStyle name="40% - Акцент6 9 5" xfId="1112"/>
    <cellStyle name="40% - Акцент6 9 6" xfId="1113"/>
    <cellStyle name="40% - Акцент6 9_46EE.2011(v1.0)" xfId="1114"/>
    <cellStyle name="60% - Accent1" xfId="1115"/>
    <cellStyle name="60% - Accent1 2" xfId="1116"/>
    <cellStyle name="60% - Accent1 3" xfId="1117"/>
    <cellStyle name="60% - Accent2" xfId="1118"/>
    <cellStyle name="60% - Accent3" xfId="1119"/>
    <cellStyle name="60% - Accent4" xfId="1120"/>
    <cellStyle name="60% - Accent5" xfId="1121"/>
    <cellStyle name="60% - Accent6" xfId="1122"/>
    <cellStyle name="60% - Акцент1 10" xfId="1123"/>
    <cellStyle name="60% - Акцент1 10 2" xfId="1124"/>
    <cellStyle name="60% - Акцент1 10 3" xfId="1125"/>
    <cellStyle name="60% - Акцент1 11" xfId="1126"/>
    <cellStyle name="60% - Акцент1 12" xfId="1127"/>
    <cellStyle name="60% - Акцент1 2" xfId="1128"/>
    <cellStyle name="60% - Акцент1 2 2" xfId="1129"/>
    <cellStyle name="60% - Акцент1 2 2 2" xfId="1130"/>
    <cellStyle name="60% - Акцент1 2 2 3" xfId="1131"/>
    <cellStyle name="60% - Акцент1 2 3" xfId="1132"/>
    <cellStyle name="60% - Акцент1 2 4" xfId="1133"/>
    <cellStyle name="60% - Акцент1 2 4 2" xfId="1134"/>
    <cellStyle name="60% - Акцент1 2 5" xfId="1135"/>
    <cellStyle name="60% - Акцент1 2 6" xfId="1136"/>
    <cellStyle name="60% - Акцент1 2_08" xfId="1137"/>
    <cellStyle name="60% - Акцент1 3" xfId="1138"/>
    <cellStyle name="60% - Акцент1 3 2" xfId="1139"/>
    <cellStyle name="60% - Акцент1 3 2 2" xfId="1140"/>
    <cellStyle name="60% - Акцент1 3 2 3" xfId="1141"/>
    <cellStyle name="60% - Акцент1 3 3" xfId="1142"/>
    <cellStyle name="60% - Акцент1 3 4" xfId="1143"/>
    <cellStyle name="60% - Акцент1 4" xfId="1144"/>
    <cellStyle name="60% - Акцент1 4 2" xfId="1145"/>
    <cellStyle name="60% - Акцент1 4 2 2" xfId="1146"/>
    <cellStyle name="60% - Акцент1 4 2 3" xfId="1147"/>
    <cellStyle name="60% - Акцент1 4 3" xfId="1148"/>
    <cellStyle name="60% - Акцент1 4 4" xfId="1149"/>
    <cellStyle name="60% - Акцент1 5" xfId="1150"/>
    <cellStyle name="60% - Акцент1 5 2" xfId="1151"/>
    <cellStyle name="60% - Акцент1 5 2 2" xfId="1152"/>
    <cellStyle name="60% - Акцент1 5 2 3" xfId="1153"/>
    <cellStyle name="60% - Акцент1 5 3" xfId="1154"/>
    <cellStyle name="60% - Акцент1 5 4" xfId="1155"/>
    <cellStyle name="60% - Акцент1 6" xfId="1156"/>
    <cellStyle name="60% - Акцент1 6 2" xfId="1157"/>
    <cellStyle name="60% - Акцент1 6 2 2" xfId="1158"/>
    <cellStyle name="60% - Акцент1 6 2 3" xfId="1159"/>
    <cellStyle name="60% - Акцент1 6 3" xfId="1160"/>
    <cellStyle name="60% - Акцент1 6 4" xfId="1161"/>
    <cellStyle name="60% - Акцент1 7" xfId="1162"/>
    <cellStyle name="60% - Акцент1 7 2" xfId="1163"/>
    <cellStyle name="60% - Акцент1 7 2 2" xfId="1164"/>
    <cellStyle name="60% - Акцент1 7 2 3" xfId="1165"/>
    <cellStyle name="60% - Акцент1 7 3" xfId="1166"/>
    <cellStyle name="60% - Акцент1 7 4" xfId="1167"/>
    <cellStyle name="60% - Акцент1 8" xfId="1168"/>
    <cellStyle name="60% - Акцент1 8 2" xfId="1169"/>
    <cellStyle name="60% - Акцент1 8 2 2" xfId="1170"/>
    <cellStyle name="60% - Акцент1 8 2 3" xfId="1171"/>
    <cellStyle name="60% - Акцент1 8 3" xfId="1172"/>
    <cellStyle name="60% - Акцент1 8 4" xfId="1173"/>
    <cellStyle name="60% - Акцент1 9" xfId="1174"/>
    <cellStyle name="60% - Акцент1 9 2" xfId="1175"/>
    <cellStyle name="60% - Акцент1 9 2 2" xfId="1176"/>
    <cellStyle name="60% - Акцент1 9 2 3" xfId="1177"/>
    <cellStyle name="60% - Акцент1 9 3" xfId="1178"/>
    <cellStyle name="60% - Акцент1 9 4" xfId="1179"/>
    <cellStyle name="60% - Акцент2 10" xfId="1180"/>
    <cellStyle name="60% - Акцент2 11" xfId="1181"/>
    <cellStyle name="60% - Акцент2 12" xfId="1182"/>
    <cellStyle name="60% - Акцент2 2" xfId="1183"/>
    <cellStyle name="60% - Акцент2 2 2" xfId="1184"/>
    <cellStyle name="60% - Акцент2 2 3" xfId="1185"/>
    <cellStyle name="60% - Акцент2 2 3 2" xfId="1186"/>
    <cellStyle name="60% - Акцент2 2 4" xfId="1187"/>
    <cellStyle name="60% - Акцент2 2_08" xfId="1188"/>
    <cellStyle name="60% - Акцент2 3" xfId="1189"/>
    <cellStyle name="60% - Акцент2 3 2" xfId="1190"/>
    <cellStyle name="60% - Акцент2 4" xfId="1191"/>
    <cellStyle name="60% - Акцент2 4 2" xfId="1192"/>
    <cellStyle name="60% - Акцент2 5" xfId="1193"/>
    <cellStyle name="60% - Акцент2 5 2" xfId="1194"/>
    <cellStyle name="60% - Акцент2 6" xfId="1195"/>
    <cellStyle name="60% - Акцент2 6 2" xfId="1196"/>
    <cellStyle name="60% - Акцент2 7" xfId="1197"/>
    <cellStyle name="60% - Акцент2 7 2" xfId="1198"/>
    <cellStyle name="60% - Акцент2 8" xfId="1199"/>
    <cellStyle name="60% - Акцент2 8 2" xfId="1200"/>
    <cellStyle name="60% - Акцент2 9" xfId="1201"/>
    <cellStyle name="60% - Акцент2 9 2" xfId="1202"/>
    <cellStyle name="60% - Акцент3 10" xfId="1203"/>
    <cellStyle name="60% - Акцент3 11" xfId="1204"/>
    <cellStyle name="60% - Акцент3 12" xfId="1205"/>
    <cellStyle name="60% - Акцент3 2" xfId="1206"/>
    <cellStyle name="60% - Акцент3 2 2" xfId="1207"/>
    <cellStyle name="60% - Акцент3 2 3" xfId="1208"/>
    <cellStyle name="60% - Акцент3 2 3 2" xfId="1209"/>
    <cellStyle name="60% - Акцент3 2 4" xfId="1210"/>
    <cellStyle name="60% - Акцент3 2_08" xfId="1211"/>
    <cellStyle name="60% - Акцент3 3" xfId="1212"/>
    <cellStyle name="60% - Акцент3 3 2" xfId="1213"/>
    <cellStyle name="60% - Акцент3 4" xfId="1214"/>
    <cellStyle name="60% - Акцент3 4 2" xfId="1215"/>
    <cellStyle name="60% - Акцент3 5" xfId="1216"/>
    <cellStyle name="60% - Акцент3 5 2" xfId="1217"/>
    <cellStyle name="60% - Акцент3 6" xfId="1218"/>
    <cellStyle name="60% - Акцент3 6 2" xfId="1219"/>
    <cellStyle name="60% - Акцент3 7" xfId="1220"/>
    <cellStyle name="60% - Акцент3 7 2" xfId="1221"/>
    <cellStyle name="60% - Акцент3 8" xfId="1222"/>
    <cellStyle name="60% - Акцент3 8 2" xfId="1223"/>
    <cellStyle name="60% - Акцент3 9" xfId="1224"/>
    <cellStyle name="60% - Акцент3 9 2" xfId="1225"/>
    <cellStyle name="60% - Акцент4 10" xfId="1226"/>
    <cellStyle name="60% - Акцент4 11" xfId="1227"/>
    <cellStyle name="60% - Акцент4 12" xfId="1228"/>
    <cellStyle name="60% - Акцент4 2" xfId="1229"/>
    <cellStyle name="60% - Акцент4 2 2" xfId="1230"/>
    <cellStyle name="60% - Акцент4 2 3" xfId="1231"/>
    <cellStyle name="60% - Акцент4 2 3 2" xfId="1232"/>
    <cellStyle name="60% - Акцент4 2 4" xfId="1233"/>
    <cellStyle name="60% - Акцент4 2_08" xfId="1234"/>
    <cellStyle name="60% - Акцент4 3" xfId="1235"/>
    <cellStyle name="60% - Акцент4 3 2" xfId="1236"/>
    <cellStyle name="60% - Акцент4 4" xfId="1237"/>
    <cellStyle name="60% - Акцент4 4 2" xfId="1238"/>
    <cellStyle name="60% - Акцент4 5" xfId="1239"/>
    <cellStyle name="60% - Акцент4 5 2" xfId="1240"/>
    <cellStyle name="60% - Акцент4 6" xfId="1241"/>
    <cellStyle name="60% - Акцент4 6 2" xfId="1242"/>
    <cellStyle name="60% - Акцент4 7" xfId="1243"/>
    <cellStyle name="60% - Акцент4 7 2" xfId="1244"/>
    <cellStyle name="60% - Акцент4 8" xfId="1245"/>
    <cellStyle name="60% - Акцент4 8 2" xfId="1246"/>
    <cellStyle name="60% - Акцент4 9" xfId="1247"/>
    <cellStyle name="60% - Акцент4 9 2" xfId="1248"/>
    <cellStyle name="60% - Акцент5 10" xfId="1249"/>
    <cellStyle name="60% - Акцент5 11" xfId="1250"/>
    <cellStyle name="60% - Акцент5 12" xfId="1251"/>
    <cellStyle name="60% - Акцент5 2" xfId="1252"/>
    <cellStyle name="60% - Акцент5 2 2" xfId="1253"/>
    <cellStyle name="60% - Акцент5 2 3" xfId="1254"/>
    <cellStyle name="60% - Акцент5 2 3 2" xfId="1255"/>
    <cellStyle name="60% - Акцент5 2 4" xfId="1256"/>
    <cellStyle name="60% - Акцент5 2_08" xfId="1257"/>
    <cellStyle name="60% - Акцент5 3" xfId="1258"/>
    <cellStyle name="60% - Акцент5 3 2" xfId="1259"/>
    <cellStyle name="60% - Акцент5 4" xfId="1260"/>
    <cellStyle name="60% - Акцент5 4 2" xfId="1261"/>
    <cellStyle name="60% - Акцент5 5" xfId="1262"/>
    <cellStyle name="60% - Акцент5 5 2" xfId="1263"/>
    <cellStyle name="60% - Акцент5 6" xfId="1264"/>
    <cellStyle name="60% - Акцент5 6 2" xfId="1265"/>
    <cellStyle name="60% - Акцент5 7" xfId="1266"/>
    <cellStyle name="60% - Акцент5 7 2" xfId="1267"/>
    <cellStyle name="60% - Акцент5 8" xfId="1268"/>
    <cellStyle name="60% - Акцент5 8 2" xfId="1269"/>
    <cellStyle name="60% - Акцент5 9" xfId="1270"/>
    <cellStyle name="60% - Акцент5 9 2" xfId="1271"/>
    <cellStyle name="60% - Акцент6 10" xfId="1272"/>
    <cellStyle name="60% - Акцент6 11" xfId="1273"/>
    <cellStyle name="60% - Акцент6 12" xfId="1274"/>
    <cellStyle name="60% - Акцент6 2" xfId="1275"/>
    <cellStyle name="60% - Акцент6 2 2" xfId="1276"/>
    <cellStyle name="60% - Акцент6 2 3" xfId="1277"/>
    <cellStyle name="60% - Акцент6 2 3 2" xfId="1278"/>
    <cellStyle name="60% - Акцент6 2 4" xfId="1279"/>
    <cellStyle name="60% - Акцент6 2_08" xfId="1280"/>
    <cellStyle name="60% - Акцент6 3" xfId="1281"/>
    <cellStyle name="60% - Акцент6 3 2" xfId="1282"/>
    <cellStyle name="60% - Акцент6 4" xfId="1283"/>
    <cellStyle name="60% - Акцент6 4 2" xfId="1284"/>
    <cellStyle name="60% - Акцент6 5" xfId="1285"/>
    <cellStyle name="60% - Акцент6 5 2" xfId="1286"/>
    <cellStyle name="60% - Акцент6 6" xfId="1287"/>
    <cellStyle name="60% - Акцент6 6 2" xfId="1288"/>
    <cellStyle name="60% - Акцент6 7" xfId="1289"/>
    <cellStyle name="60% - Акцент6 7 2" xfId="1290"/>
    <cellStyle name="60% - Акцент6 8" xfId="1291"/>
    <cellStyle name="60% - Акцент6 8 2" xfId="1292"/>
    <cellStyle name="60% - Акцент6 9" xfId="1293"/>
    <cellStyle name="60% - Акцент6 9 2" xfId="1294"/>
    <cellStyle name="Accent1" xfId="1295"/>
    <cellStyle name="Accent2" xfId="1296"/>
    <cellStyle name="Accent3" xfId="1297"/>
    <cellStyle name="Accent3 2" xfId="1298"/>
    <cellStyle name="Accent3 3" xfId="1299"/>
    <cellStyle name="Accent4" xfId="1300"/>
    <cellStyle name="Accent5" xfId="1301"/>
    <cellStyle name="Accent6" xfId="1302"/>
    <cellStyle name="Ăčďĺđńńűëęŕ" xfId="1303"/>
    <cellStyle name="Ăčďĺđńńűëęŕ 2" xfId="1304"/>
    <cellStyle name="Áĺççŕůčňíűé" xfId="1305"/>
    <cellStyle name="Äĺíĺćíűé [0]_(ňŕá 3č)" xfId="1306"/>
    <cellStyle name="Äĺíĺćíűé_(ňŕá 3č)" xfId="1307"/>
    <cellStyle name="Bad" xfId="1308"/>
    <cellStyle name="Calculation" xfId="1309"/>
    <cellStyle name="Calculation 2" xfId="1310"/>
    <cellStyle name="Calculation 2 2" xfId="1311"/>
    <cellStyle name="Calculation 3" xfId="1312"/>
    <cellStyle name="Calculation 3 2" xfId="1313"/>
    <cellStyle name="Calculation 4" xfId="1314"/>
    <cellStyle name="Calculation 5" xfId="1315"/>
    <cellStyle name="Calculation 6" xfId="1316"/>
    <cellStyle name="Check Cell" xfId="1317"/>
    <cellStyle name="Comma [0]_irl tel sep5" xfId="1318"/>
    <cellStyle name="Comma_irl tel sep5" xfId="1319"/>
    <cellStyle name="Comma0" xfId="1320"/>
    <cellStyle name="Comma0 2" xfId="1321"/>
    <cellStyle name="Çŕůčňíűé" xfId="1322"/>
    <cellStyle name="Çŕůčňíűé 2" xfId="1323"/>
    <cellStyle name="Çŕůčňíűé 3" xfId="1324"/>
    <cellStyle name="Çŕůčňíűé 3 2" xfId="1325"/>
    <cellStyle name="Çŕůčňíűé 4" xfId="1326"/>
    <cellStyle name="Currency [0]" xfId="1327"/>
    <cellStyle name="Currency [0] 2" xfId="1328"/>
    <cellStyle name="Currency [0] 2 2" xfId="1329"/>
    <cellStyle name="Currency [0] 2 2 2" xfId="1330"/>
    <cellStyle name="Currency [0] 2 3" xfId="1331"/>
    <cellStyle name="Currency [0] 2 3 2" xfId="1332"/>
    <cellStyle name="Currency [0] 2 4" xfId="1333"/>
    <cellStyle name="Currency [0] 2 4 2" xfId="1334"/>
    <cellStyle name="Currency [0] 2 5" xfId="1335"/>
    <cellStyle name="Currency [0] 2 5 2" xfId="1336"/>
    <cellStyle name="Currency [0] 2 6" xfId="1337"/>
    <cellStyle name="Currency [0] 2 6 2" xfId="1338"/>
    <cellStyle name="Currency [0] 2 7" xfId="1339"/>
    <cellStyle name="Currency [0] 2 7 2" xfId="1340"/>
    <cellStyle name="Currency [0] 2 8" xfId="1341"/>
    <cellStyle name="Currency [0] 2 8 2" xfId="1342"/>
    <cellStyle name="Currency [0] 2 9" xfId="1343"/>
    <cellStyle name="Currency [0] 3" xfId="1344"/>
    <cellStyle name="Currency [0] 3 2" xfId="1345"/>
    <cellStyle name="Currency [0] 3 2 2" xfId="1346"/>
    <cellStyle name="Currency [0] 3 3" xfId="1347"/>
    <cellStyle name="Currency [0] 3 3 2" xfId="1348"/>
    <cellStyle name="Currency [0] 3 4" xfId="1349"/>
    <cellStyle name="Currency [0] 3 4 2" xfId="1350"/>
    <cellStyle name="Currency [0] 3 5" xfId="1351"/>
    <cellStyle name="Currency [0] 3 5 2" xfId="1352"/>
    <cellStyle name="Currency [0] 3 6" xfId="1353"/>
    <cellStyle name="Currency [0] 3 6 2" xfId="1354"/>
    <cellStyle name="Currency [0] 3 7" xfId="1355"/>
    <cellStyle name="Currency [0] 3 7 2" xfId="1356"/>
    <cellStyle name="Currency [0] 3 8" xfId="1357"/>
    <cellStyle name="Currency [0] 3 8 2" xfId="1358"/>
    <cellStyle name="Currency [0] 3 9" xfId="1359"/>
    <cellStyle name="Currency [0] 4" xfId="1360"/>
    <cellStyle name="Currency [0] 4 2" xfId="1361"/>
    <cellStyle name="Currency [0] 4 2 2" xfId="1362"/>
    <cellStyle name="Currency [0] 4 3" xfId="1363"/>
    <cellStyle name="Currency [0] 4 3 2" xfId="1364"/>
    <cellStyle name="Currency [0] 4 4" xfId="1365"/>
    <cellStyle name="Currency [0] 4 4 2" xfId="1366"/>
    <cellStyle name="Currency [0] 4 5" xfId="1367"/>
    <cellStyle name="Currency [0] 4 5 2" xfId="1368"/>
    <cellStyle name="Currency [0] 4 6" xfId="1369"/>
    <cellStyle name="Currency [0] 4 6 2" xfId="1370"/>
    <cellStyle name="Currency [0] 4 7" xfId="1371"/>
    <cellStyle name="Currency [0] 4 7 2" xfId="1372"/>
    <cellStyle name="Currency [0] 4 8" xfId="1373"/>
    <cellStyle name="Currency [0] 4 8 2" xfId="1374"/>
    <cellStyle name="Currency [0] 4 9" xfId="1375"/>
    <cellStyle name="Currency [0] 5" xfId="1376"/>
    <cellStyle name="Currency [0] 5 2" xfId="1377"/>
    <cellStyle name="Currency [0] 5 2 2" xfId="1378"/>
    <cellStyle name="Currency [0] 5 3" xfId="1379"/>
    <cellStyle name="Currency [0] 5 3 2" xfId="1380"/>
    <cellStyle name="Currency [0] 5 4" xfId="1381"/>
    <cellStyle name="Currency [0] 5 4 2" xfId="1382"/>
    <cellStyle name="Currency [0] 5 5" xfId="1383"/>
    <cellStyle name="Currency [0] 5 5 2" xfId="1384"/>
    <cellStyle name="Currency [0] 5 6" xfId="1385"/>
    <cellStyle name="Currency [0] 5 6 2" xfId="1386"/>
    <cellStyle name="Currency [0] 5 7" xfId="1387"/>
    <cellStyle name="Currency [0] 5 7 2" xfId="1388"/>
    <cellStyle name="Currency [0] 5 8" xfId="1389"/>
    <cellStyle name="Currency [0] 5 8 2" xfId="1390"/>
    <cellStyle name="Currency [0] 5 9" xfId="1391"/>
    <cellStyle name="Currency [0] 6" xfId="1392"/>
    <cellStyle name="Currency [0] 6 2" xfId="1393"/>
    <cellStyle name="Currency [0] 6 2 2" xfId="1394"/>
    <cellStyle name="Currency [0] 6 3" xfId="1395"/>
    <cellStyle name="Currency [0] 7" xfId="1396"/>
    <cellStyle name="Currency [0] 7 2" xfId="1397"/>
    <cellStyle name="Currency [0] 7 2 2" xfId="1398"/>
    <cellStyle name="Currency [0] 7 3" xfId="1399"/>
    <cellStyle name="Currency [0] 8" xfId="1400"/>
    <cellStyle name="Currency [0] 8 2" xfId="1401"/>
    <cellStyle name="Currency [0] 8 2 2" xfId="1402"/>
    <cellStyle name="Currency [0] 8 3" xfId="1403"/>
    <cellStyle name="Currency [0] 9" xfId="1404"/>
    <cellStyle name="Currency_irl tel sep5" xfId="1405"/>
    <cellStyle name="Currency0" xfId="1406"/>
    <cellStyle name="Currency0 2" xfId="1407"/>
    <cellStyle name="Date" xfId="1408"/>
    <cellStyle name="Date 2" xfId="1409"/>
    <cellStyle name="Dates" xfId="1410"/>
    <cellStyle name="E-mail" xfId="1411"/>
    <cellStyle name="E-mail 2" xfId="1412"/>
    <cellStyle name="Euro" xfId="1413"/>
    <cellStyle name="Euro 2" xfId="1414"/>
    <cellStyle name="Excel Built-in Excel Built-in Excel Built-in Excel Built-in Excel Built-in Excel Built-in Excel Built-in Excel Built-in Excel Built-in Excel Built-in Excel Built-in Excel Built-in Excel Built-in Excel Built-in Обычный 12" xfId="1415"/>
    <cellStyle name="Excel Built-in Excel Built-in Excel Built-in Excel Built-in Excel Built-in Excel Built-in Excel Built-in Normal" xfId="1416"/>
    <cellStyle name="Excel Built-in Excel Built-in Normal" xfId="1417"/>
    <cellStyle name="Excel Built-in Normal" xfId="1418"/>
    <cellStyle name="Excel Built-in Normal 1" xfId="1419"/>
    <cellStyle name="Excel Built-in Normal 2" xfId="1"/>
    <cellStyle name="Excel Built-in Normal 2 2" xfId="1420"/>
    <cellStyle name="Excel Built-in Normal 2 2 2" xfId="1421"/>
    <cellStyle name="Excel Built-in Normal 2 3" xfId="1422"/>
    <cellStyle name="Excel Built-in Normal 3" xfId="1423"/>
    <cellStyle name="Excel Built-in Normal 4" xfId="1424"/>
    <cellStyle name="Excel_BuiltIn_Обычный 2 1" xfId="1425"/>
    <cellStyle name="Explanatory Text" xfId="1426"/>
    <cellStyle name="F2" xfId="1427"/>
    <cellStyle name="F3" xfId="1428"/>
    <cellStyle name="F4" xfId="1429"/>
    <cellStyle name="F5" xfId="1430"/>
    <cellStyle name="F6" xfId="1431"/>
    <cellStyle name="F7" xfId="1432"/>
    <cellStyle name="F8" xfId="1433"/>
    <cellStyle name="Fixed" xfId="1434"/>
    <cellStyle name="Fixed 2" xfId="1435"/>
    <cellStyle name="Good" xfId="1436"/>
    <cellStyle name="Heading" xfId="1437"/>
    <cellStyle name="Heading 1" xfId="1438"/>
    <cellStyle name="Heading 1 2" xfId="1439"/>
    <cellStyle name="Heading 1 2 2" xfId="1440"/>
    <cellStyle name="Heading 1 2_сверка" xfId="1441"/>
    <cellStyle name="Heading 1 3" xfId="1442"/>
    <cellStyle name="Heading 1 4" xfId="1443"/>
    <cellStyle name="Heading 1 4 2" xfId="1444"/>
    <cellStyle name="Heading 1 5" xfId="1445"/>
    <cellStyle name="Heading 1 6" xfId="1446"/>
    <cellStyle name="Heading 1_08" xfId="1447"/>
    <cellStyle name="Heading 2" xfId="1448"/>
    <cellStyle name="Heading 2 2" xfId="1449"/>
    <cellStyle name="Heading 2 2 2" xfId="1450"/>
    <cellStyle name="Heading 2 3" xfId="1451"/>
    <cellStyle name="Heading 3" xfId="1452"/>
    <cellStyle name="Heading 3 2" xfId="1453"/>
    <cellStyle name="Heading 4" xfId="1454"/>
    <cellStyle name="Heading 5" xfId="1455"/>
    <cellStyle name="Heading 6" xfId="1456"/>
    <cellStyle name="Heading 7" xfId="1457"/>
    <cellStyle name="Heading 8" xfId="1458"/>
    <cellStyle name="Heading1" xfId="1459"/>
    <cellStyle name="Heading1 1" xfId="1460"/>
    <cellStyle name="Heading1 1 2" xfId="1461"/>
    <cellStyle name="Heading1 1 2 2" xfId="1462"/>
    <cellStyle name="Heading1 1 2_сверка" xfId="1463"/>
    <cellStyle name="Heading1 1 3" xfId="1464"/>
    <cellStyle name="Heading1 1 3 2" xfId="1465"/>
    <cellStyle name="Heading1 1 4" xfId="1466"/>
    <cellStyle name="Heading1 1 5" xfId="1467"/>
    <cellStyle name="Heading1 1_08" xfId="1468"/>
    <cellStyle name="Heading1 2" xfId="1469"/>
    <cellStyle name="Heading1 2 2" xfId="1470"/>
    <cellStyle name="Heading1 3" xfId="1471"/>
    <cellStyle name="Heading1 3 2" xfId="1472"/>
    <cellStyle name="Heading1 4" xfId="1473"/>
    <cellStyle name="Heading1 5" xfId="1474"/>
    <cellStyle name="Heading2" xfId="1475"/>
    <cellStyle name="Heading2 2" xfId="1476"/>
    <cellStyle name="Îáű÷íűé__FES" xfId="1477"/>
    <cellStyle name="Îňęđűâŕâřŕ˙ń˙ ăčďĺđńńűëęŕ" xfId="1478"/>
    <cellStyle name="Îňęđűâŕâřŕ˙ń˙ ăčďĺđńńűëęŕ 2" xfId="1479"/>
    <cellStyle name="Input" xfId="1480"/>
    <cellStyle name="Input 2" xfId="1481"/>
    <cellStyle name="Input 2 2" xfId="1482"/>
    <cellStyle name="Input 3" xfId="1483"/>
    <cellStyle name="Input 3 2" xfId="1484"/>
    <cellStyle name="Input 4" xfId="1485"/>
    <cellStyle name="Input 5" xfId="1486"/>
    <cellStyle name="Input 6" xfId="1487"/>
    <cellStyle name="Inputs" xfId="1488"/>
    <cellStyle name="Inputs (const)" xfId="1489"/>
    <cellStyle name="Inputs (const) 2" xfId="1490"/>
    <cellStyle name="Inputs (const) 2 2" xfId="1491"/>
    <cellStyle name="Inputs (const) 3" xfId="1492"/>
    <cellStyle name="Inputs (const) 3 2" xfId="1493"/>
    <cellStyle name="Inputs (const) 4" xfId="1494"/>
    <cellStyle name="Inputs (const) 5" xfId="1495"/>
    <cellStyle name="Inputs (const) 6" xfId="1496"/>
    <cellStyle name="Inputs 2" xfId="1497"/>
    <cellStyle name="Inputs Co" xfId="1498"/>
    <cellStyle name="Inputs_46EE.2011(v1.0)" xfId="1499"/>
    <cellStyle name="Linked Cell" xfId="1500"/>
    <cellStyle name="Neutral" xfId="1501"/>
    <cellStyle name="normal" xfId="1502"/>
    <cellStyle name="Normal 2" xfId="1503"/>
    <cellStyle name="normal 3" xfId="1504"/>
    <cellStyle name="normal 4" xfId="1505"/>
    <cellStyle name="normal 5" xfId="1506"/>
    <cellStyle name="normal 6" xfId="1507"/>
    <cellStyle name="normal 7" xfId="1508"/>
    <cellStyle name="normal 8" xfId="1509"/>
    <cellStyle name="normal 9" xfId="1510"/>
    <cellStyle name="normal_1" xfId="1511"/>
    <cellStyle name="Normal1" xfId="1512"/>
    <cellStyle name="normбlnм_laroux" xfId="1513"/>
    <cellStyle name="Note" xfId="1514"/>
    <cellStyle name="Note 2" xfId="1515"/>
    <cellStyle name="Ôčíŕíńîâűé [0]_(ňŕá 3č)" xfId="1516"/>
    <cellStyle name="Ôčíŕíńîâűé_(ňŕá 3č)" xfId="1517"/>
    <cellStyle name="Output" xfId="1518"/>
    <cellStyle name="Output 2" xfId="1519"/>
    <cellStyle name="Output 2 2" xfId="1520"/>
    <cellStyle name="Output 3" xfId="1521"/>
    <cellStyle name="Output 3 2" xfId="1522"/>
    <cellStyle name="Output 4" xfId="1523"/>
    <cellStyle name="Output 5" xfId="1524"/>
    <cellStyle name="Output 6" xfId="1525"/>
    <cellStyle name="Price_Body" xfId="1526"/>
    <cellStyle name="Result" xfId="1527"/>
    <cellStyle name="Result 1" xfId="1528"/>
    <cellStyle name="Result 1 2" xfId="1529"/>
    <cellStyle name="Result 1 2 2" xfId="1530"/>
    <cellStyle name="Result 1 2_сверка" xfId="1531"/>
    <cellStyle name="Result 1 3" xfId="1532"/>
    <cellStyle name="Result 1 3 2" xfId="1533"/>
    <cellStyle name="Result 1 4" xfId="1534"/>
    <cellStyle name="Result 1 5" xfId="1535"/>
    <cellStyle name="Result 1_08" xfId="1536"/>
    <cellStyle name="Result 2" xfId="1537"/>
    <cellStyle name="Result 2 2" xfId="1538"/>
    <cellStyle name="Result 3" xfId="1539"/>
    <cellStyle name="Result 3 2" xfId="1540"/>
    <cellStyle name="Result 4" xfId="1541"/>
    <cellStyle name="Result 5" xfId="1542"/>
    <cellStyle name="Result2" xfId="1543"/>
    <cellStyle name="Result2 1" xfId="1544"/>
    <cellStyle name="Result2 1 2" xfId="1545"/>
    <cellStyle name="Result2 1 2 2" xfId="1546"/>
    <cellStyle name="Result2 1 2_сверка" xfId="1547"/>
    <cellStyle name="Result2 1 3" xfId="1548"/>
    <cellStyle name="Result2 1 3 2" xfId="1549"/>
    <cellStyle name="Result2 1 4" xfId="1550"/>
    <cellStyle name="Result2 1 5" xfId="1551"/>
    <cellStyle name="Result2 1_08" xfId="1552"/>
    <cellStyle name="Result2 2" xfId="1553"/>
    <cellStyle name="Result2 2 2" xfId="1554"/>
    <cellStyle name="Result2 3" xfId="1555"/>
    <cellStyle name="Result2 3 2" xfId="1556"/>
    <cellStyle name="Result2 4" xfId="1557"/>
    <cellStyle name="Result2 5" xfId="1558"/>
    <cellStyle name="S0" xfId="1559"/>
    <cellStyle name="S1" xfId="1560"/>
    <cellStyle name="S10" xfId="1561"/>
    <cellStyle name="S11" xfId="1562"/>
    <cellStyle name="S12" xfId="1563"/>
    <cellStyle name="S13" xfId="1564"/>
    <cellStyle name="S14" xfId="1565"/>
    <cellStyle name="S2" xfId="1566"/>
    <cellStyle name="S3" xfId="1567"/>
    <cellStyle name="S34" xfId="1568"/>
    <cellStyle name="S4" xfId="1569"/>
    <cellStyle name="S5" xfId="1570"/>
    <cellStyle name="S6" xfId="1571"/>
    <cellStyle name="S7" xfId="1572"/>
    <cellStyle name="S8" xfId="1573"/>
    <cellStyle name="S9" xfId="1574"/>
    <cellStyle name="SAPBEXaggData" xfId="1575"/>
    <cellStyle name="SAPBEXaggData 2" xfId="1576"/>
    <cellStyle name="SAPBEXaggDataEmph" xfId="1577"/>
    <cellStyle name="SAPBEXaggDataEmph 2" xfId="1578"/>
    <cellStyle name="SAPBEXaggItem" xfId="1579"/>
    <cellStyle name="SAPBEXaggItem 2" xfId="1580"/>
    <cellStyle name="SAPBEXaggItemX" xfId="1581"/>
    <cellStyle name="SAPBEXaggItemX 2" xfId="1582"/>
    <cellStyle name="SAPBEXchaText" xfId="1583"/>
    <cellStyle name="SAPBEXchaText 2" xfId="1584"/>
    <cellStyle name="SAPBEXchaText 2 2" xfId="1585"/>
    <cellStyle name="SAPBEXchaText 3" xfId="1586"/>
    <cellStyle name="SAPBEXchaText 3 2" xfId="1587"/>
    <cellStyle name="SAPBEXchaText 4" xfId="1588"/>
    <cellStyle name="SAPBEXchaText 5" xfId="1589"/>
    <cellStyle name="SAPBEXchaText 6" xfId="1590"/>
    <cellStyle name="SAPBEXexcBad7" xfId="1591"/>
    <cellStyle name="SAPBEXexcBad7 2" xfId="1592"/>
    <cellStyle name="SAPBEXexcBad8" xfId="1593"/>
    <cellStyle name="SAPBEXexcBad8 2" xfId="1594"/>
    <cellStyle name="SAPBEXexcBad9" xfId="1595"/>
    <cellStyle name="SAPBEXexcBad9 2" xfId="1596"/>
    <cellStyle name="SAPBEXexcCritical4" xfId="1597"/>
    <cellStyle name="SAPBEXexcCritical4 2" xfId="1598"/>
    <cellStyle name="SAPBEXexcCritical4 2 2" xfId="1599"/>
    <cellStyle name="SAPBEXexcCritical4 3" xfId="1600"/>
    <cellStyle name="SAPBEXexcCritical4 4" xfId="1601"/>
    <cellStyle name="SAPBEXexcCritical4 5" xfId="1602"/>
    <cellStyle name="SAPBEXexcCritical4 6" xfId="1603"/>
    <cellStyle name="SAPBEXexcCritical5" xfId="1604"/>
    <cellStyle name="SAPBEXexcCritical5 2" xfId="1605"/>
    <cellStyle name="SAPBEXexcCritical6" xfId="1606"/>
    <cellStyle name="SAPBEXexcCritical6 2" xfId="1607"/>
    <cellStyle name="SAPBEXexcGood1" xfId="1608"/>
    <cellStyle name="SAPBEXexcGood1 2" xfId="1609"/>
    <cellStyle name="SAPBEXexcGood1 3" xfId="1610"/>
    <cellStyle name="SAPBEXexcGood1 4" xfId="1611"/>
    <cellStyle name="SAPBEXexcGood2" xfId="1612"/>
    <cellStyle name="SAPBEXexcGood2 2" xfId="1613"/>
    <cellStyle name="SAPBEXexcGood2 3" xfId="1614"/>
    <cellStyle name="SAPBEXexcGood2 4" xfId="1615"/>
    <cellStyle name="SAPBEXexcGood3" xfId="1616"/>
    <cellStyle name="SAPBEXexcGood3 2" xfId="1617"/>
    <cellStyle name="SAPBEXfilterDrill" xfId="1618"/>
    <cellStyle name="SAPBEXfilterDrill 2" xfId="1619"/>
    <cellStyle name="SAPBEXfilterItem" xfId="1620"/>
    <cellStyle name="SAPBEXfilterItem 2" xfId="1621"/>
    <cellStyle name="SAPBEXfilterText" xfId="1622"/>
    <cellStyle name="SAPBEXformats" xfId="1623"/>
    <cellStyle name="SAPBEXformats 2" xfId="1624"/>
    <cellStyle name="SAPBEXformats 2 2" xfId="1625"/>
    <cellStyle name="SAPBEXformats 3" xfId="1626"/>
    <cellStyle name="SAPBEXformats 3 2" xfId="1627"/>
    <cellStyle name="SAPBEXformats 4" xfId="1628"/>
    <cellStyle name="SAPBEXformats 5" xfId="1629"/>
    <cellStyle name="SAPBEXformats 6" xfId="1630"/>
    <cellStyle name="SAPBEXheaderItem" xfId="1631"/>
    <cellStyle name="SAPBEXheaderText" xfId="1632"/>
    <cellStyle name="SAPBEXHLevel0" xfId="1633"/>
    <cellStyle name="SAPBEXHLevel0X" xfId="1634"/>
    <cellStyle name="SAPBEXHLevel1" xfId="1635"/>
    <cellStyle name="SAPBEXHLevel1X" xfId="1636"/>
    <cellStyle name="SAPBEXHLevel2" xfId="1637"/>
    <cellStyle name="SAPBEXHLevel2 2" xfId="1638"/>
    <cellStyle name="SAPBEXHLevel2 2 2" xfId="1639"/>
    <cellStyle name="SAPBEXHLevel2 3" xfId="1640"/>
    <cellStyle name="SAPBEXHLevel2 3 2" xfId="1641"/>
    <cellStyle name="SAPBEXHLevel2 4" xfId="1642"/>
    <cellStyle name="SAPBEXHLevel2 5" xfId="1643"/>
    <cellStyle name="SAPBEXHLevel2 6" xfId="1644"/>
    <cellStyle name="SAPBEXHLevel2X" xfId="1645"/>
    <cellStyle name="SAPBEXHLevel2X 2" xfId="1646"/>
    <cellStyle name="SAPBEXHLevel2X 2 2" xfId="1647"/>
    <cellStyle name="SAPBEXHLevel2X 3" xfId="1648"/>
    <cellStyle name="SAPBEXHLevel2X 3 2" xfId="1649"/>
    <cellStyle name="SAPBEXHLevel2X 4" xfId="1650"/>
    <cellStyle name="SAPBEXHLevel2X 5" xfId="1651"/>
    <cellStyle name="SAPBEXHLevel2X 6" xfId="1652"/>
    <cellStyle name="SAPBEXHLevel3" xfId="1653"/>
    <cellStyle name="SAPBEXHLevel3 2" xfId="1654"/>
    <cellStyle name="SAPBEXHLevel3 2 2" xfId="1655"/>
    <cellStyle name="SAPBEXHLevel3 3" xfId="1656"/>
    <cellStyle name="SAPBEXHLevel3 3 2" xfId="1657"/>
    <cellStyle name="SAPBEXHLevel3 4" xfId="1658"/>
    <cellStyle name="SAPBEXHLevel3 5" xfId="1659"/>
    <cellStyle name="SAPBEXHLevel3 6" xfId="1660"/>
    <cellStyle name="SAPBEXHLevel3X" xfId="1661"/>
    <cellStyle name="SAPBEXHLevel3X 2" xfId="1662"/>
    <cellStyle name="SAPBEXHLevel3X 2 2" xfId="1663"/>
    <cellStyle name="SAPBEXHLevel3X 3" xfId="1664"/>
    <cellStyle name="SAPBEXHLevel3X 3 2" xfId="1665"/>
    <cellStyle name="SAPBEXHLevel3X 4" xfId="1666"/>
    <cellStyle name="SAPBEXHLevel3X 5" xfId="1667"/>
    <cellStyle name="SAPBEXHLevel3X 6" xfId="1668"/>
    <cellStyle name="SAPBEXinputData" xfId="1669"/>
    <cellStyle name="SAPBEXresData" xfId="1670"/>
    <cellStyle name="SAPBEXresData 2" xfId="1671"/>
    <cellStyle name="SAPBEXresDataEmph" xfId="1672"/>
    <cellStyle name="SAPBEXresDataEmph 2" xfId="1673"/>
    <cellStyle name="SAPBEXresItem" xfId="1674"/>
    <cellStyle name="SAPBEXresItem 2" xfId="1675"/>
    <cellStyle name="SAPBEXresItemX" xfId="1676"/>
    <cellStyle name="SAPBEXresItemX 2" xfId="1677"/>
    <cellStyle name="SAPBEXstdData" xfId="1678"/>
    <cellStyle name="SAPBEXstdData 2" xfId="1679"/>
    <cellStyle name="SAPBEXstdDataEmph" xfId="1680"/>
    <cellStyle name="SAPBEXstdDataEmph 2" xfId="1681"/>
    <cellStyle name="SAPBEXstdItem" xfId="1682"/>
    <cellStyle name="SAPBEXstdItem 2" xfId="1683"/>
    <cellStyle name="SAPBEXstdItem 2 2" xfId="1684"/>
    <cellStyle name="SAPBEXstdItem 3" xfId="1685"/>
    <cellStyle name="SAPBEXstdItem 3 2" xfId="1686"/>
    <cellStyle name="SAPBEXstdItem 4" xfId="1687"/>
    <cellStyle name="SAPBEXstdItem 5" xfId="1688"/>
    <cellStyle name="SAPBEXstdItem 6" xfId="1689"/>
    <cellStyle name="SAPBEXstdItemX" xfId="1690"/>
    <cellStyle name="SAPBEXstdItemX 2" xfId="1691"/>
    <cellStyle name="SAPBEXstdItemX 2 2" xfId="1692"/>
    <cellStyle name="SAPBEXstdItemX 3" xfId="1693"/>
    <cellStyle name="SAPBEXstdItemX 3 2" xfId="1694"/>
    <cellStyle name="SAPBEXstdItemX 4" xfId="1695"/>
    <cellStyle name="SAPBEXstdItemX 5" xfId="1696"/>
    <cellStyle name="SAPBEXstdItemX 6" xfId="1697"/>
    <cellStyle name="SAPBEXtitle" xfId="1698"/>
    <cellStyle name="SAPBEXundefined" xfId="1699"/>
    <cellStyle name="SAPBEXundefined 2" xfId="1700"/>
    <cellStyle name="Style 1" xfId="1701"/>
    <cellStyle name="Style 1 2" xfId="1702"/>
    <cellStyle name="Table Heading" xfId="1703"/>
    <cellStyle name="Table Heading 2" xfId="1704"/>
    <cellStyle name="TableStyleLight1" xfId="2"/>
    <cellStyle name="TableStyleLight1 2" xfId="1705"/>
    <cellStyle name="TableStyleLight1 3" xfId="1706"/>
    <cellStyle name="TableStyleLight1 4" xfId="1707"/>
    <cellStyle name="Title" xfId="1708"/>
    <cellStyle name="Total" xfId="1709"/>
    <cellStyle name="Warning Text" xfId="1710"/>
    <cellStyle name="Акцент1 10" xfId="1711"/>
    <cellStyle name="Акцент1 11" xfId="1712"/>
    <cellStyle name="Акцент1 12" xfId="1713"/>
    <cellStyle name="Акцент1 2" xfId="1714"/>
    <cellStyle name="Акцент1 2 2" xfId="1715"/>
    <cellStyle name="Акцент1 2 3" xfId="1716"/>
    <cellStyle name="Акцент1 2 3 2" xfId="1717"/>
    <cellStyle name="Акцент1 2 4" xfId="1718"/>
    <cellStyle name="Акцент1 2_08" xfId="1719"/>
    <cellStyle name="Акцент1 3" xfId="1720"/>
    <cellStyle name="Акцент1 3 2" xfId="1721"/>
    <cellStyle name="Акцент1 4" xfId="1722"/>
    <cellStyle name="Акцент1 4 2" xfId="1723"/>
    <cellStyle name="Акцент1 5" xfId="1724"/>
    <cellStyle name="Акцент1 5 2" xfId="1725"/>
    <cellStyle name="Акцент1 6" xfId="1726"/>
    <cellStyle name="Акцент1 6 2" xfId="1727"/>
    <cellStyle name="Акцент1 7" xfId="1728"/>
    <cellStyle name="Акцент1 7 2" xfId="1729"/>
    <cellStyle name="Акцент1 8" xfId="1730"/>
    <cellStyle name="Акцент1 8 2" xfId="1731"/>
    <cellStyle name="Акцент1 9" xfId="1732"/>
    <cellStyle name="Акцент1 9 2" xfId="1733"/>
    <cellStyle name="Акцент2 10" xfId="1734"/>
    <cellStyle name="Акцент2 11" xfId="1735"/>
    <cellStyle name="Акцент2 12" xfId="1736"/>
    <cellStyle name="Акцент2 2" xfId="1737"/>
    <cellStyle name="Акцент2 2 2" xfId="1738"/>
    <cellStyle name="Акцент2 2 3" xfId="1739"/>
    <cellStyle name="Акцент2 2 3 2" xfId="1740"/>
    <cellStyle name="Акцент2 2 4" xfId="1741"/>
    <cellStyle name="Акцент2 2_08" xfId="1742"/>
    <cellStyle name="Акцент2 3" xfId="1743"/>
    <cellStyle name="Акцент2 3 2" xfId="1744"/>
    <cellStyle name="Акцент2 4" xfId="1745"/>
    <cellStyle name="Акцент2 4 2" xfId="1746"/>
    <cellStyle name="Акцент2 5" xfId="1747"/>
    <cellStyle name="Акцент2 5 2" xfId="1748"/>
    <cellStyle name="Акцент2 6" xfId="1749"/>
    <cellStyle name="Акцент2 6 2" xfId="1750"/>
    <cellStyle name="Акцент2 7" xfId="1751"/>
    <cellStyle name="Акцент2 7 2" xfId="1752"/>
    <cellStyle name="Акцент2 8" xfId="1753"/>
    <cellStyle name="Акцент2 8 2" xfId="1754"/>
    <cellStyle name="Акцент2 9" xfId="1755"/>
    <cellStyle name="Акцент2 9 2" xfId="1756"/>
    <cellStyle name="Акцент3 10" xfId="1757"/>
    <cellStyle name="Акцент3 10 2" xfId="1758"/>
    <cellStyle name="Акцент3 10 3" xfId="1759"/>
    <cellStyle name="Акцент3 11" xfId="1760"/>
    <cellStyle name="Акцент3 12" xfId="1761"/>
    <cellStyle name="Акцент3 2" xfId="1762"/>
    <cellStyle name="Акцент3 2 2" xfId="1763"/>
    <cellStyle name="Акцент3 2 2 2" xfId="1764"/>
    <cellStyle name="Акцент3 2 2 3" xfId="1765"/>
    <cellStyle name="Акцент3 2 3" xfId="1766"/>
    <cellStyle name="Акцент3 2 4" xfId="1767"/>
    <cellStyle name="Акцент3 2 4 2" xfId="1768"/>
    <cellStyle name="Акцент3 2 5" xfId="1769"/>
    <cellStyle name="Акцент3 2 6" xfId="1770"/>
    <cellStyle name="Акцент3 2_08" xfId="1771"/>
    <cellStyle name="Акцент3 3" xfId="1772"/>
    <cellStyle name="Акцент3 3 2" xfId="1773"/>
    <cellStyle name="Акцент3 3 2 2" xfId="1774"/>
    <cellStyle name="Акцент3 3 2 3" xfId="1775"/>
    <cellStyle name="Акцент3 3 3" xfId="1776"/>
    <cellStyle name="Акцент3 3 4" xfId="1777"/>
    <cellStyle name="Акцент3 4" xfId="1778"/>
    <cellStyle name="Акцент3 4 2" xfId="1779"/>
    <cellStyle name="Акцент3 4 2 2" xfId="1780"/>
    <cellStyle name="Акцент3 4 2 3" xfId="1781"/>
    <cellStyle name="Акцент3 4 3" xfId="1782"/>
    <cellStyle name="Акцент3 4 4" xfId="1783"/>
    <cellStyle name="Акцент3 5" xfId="1784"/>
    <cellStyle name="Акцент3 5 2" xfId="1785"/>
    <cellStyle name="Акцент3 5 2 2" xfId="1786"/>
    <cellStyle name="Акцент3 5 2 3" xfId="1787"/>
    <cellStyle name="Акцент3 5 3" xfId="1788"/>
    <cellStyle name="Акцент3 5 4" xfId="1789"/>
    <cellStyle name="Акцент3 6" xfId="1790"/>
    <cellStyle name="Акцент3 6 2" xfId="1791"/>
    <cellStyle name="Акцент3 6 2 2" xfId="1792"/>
    <cellStyle name="Акцент3 6 2 3" xfId="1793"/>
    <cellStyle name="Акцент3 6 3" xfId="1794"/>
    <cellStyle name="Акцент3 6 4" xfId="1795"/>
    <cellStyle name="Акцент3 7" xfId="1796"/>
    <cellStyle name="Акцент3 7 2" xfId="1797"/>
    <cellStyle name="Акцент3 7 2 2" xfId="1798"/>
    <cellStyle name="Акцент3 7 2 3" xfId="1799"/>
    <cellStyle name="Акцент3 7 3" xfId="1800"/>
    <cellStyle name="Акцент3 7 4" xfId="1801"/>
    <cellStyle name="Акцент3 8" xfId="1802"/>
    <cellStyle name="Акцент3 8 2" xfId="1803"/>
    <cellStyle name="Акцент3 8 2 2" xfId="1804"/>
    <cellStyle name="Акцент3 8 2 3" xfId="1805"/>
    <cellStyle name="Акцент3 8 3" xfId="1806"/>
    <cellStyle name="Акцент3 8 4" xfId="1807"/>
    <cellStyle name="Акцент3 9" xfId="1808"/>
    <cellStyle name="Акцент3 9 2" xfId="1809"/>
    <cellStyle name="Акцент3 9 2 2" xfId="1810"/>
    <cellStyle name="Акцент3 9 2 3" xfId="1811"/>
    <cellStyle name="Акцент3 9 3" xfId="1812"/>
    <cellStyle name="Акцент3 9 4" xfId="1813"/>
    <cellStyle name="Акцент4 10" xfId="1814"/>
    <cellStyle name="Акцент4 11" xfId="1815"/>
    <cellStyle name="Акцент4 12" xfId="1816"/>
    <cellStyle name="Акцент4 2" xfId="1817"/>
    <cellStyle name="Акцент4 2 2" xfId="1818"/>
    <cellStyle name="Акцент4 2 3" xfId="1819"/>
    <cellStyle name="Акцент4 2 3 2" xfId="1820"/>
    <cellStyle name="Акцент4 2 4" xfId="1821"/>
    <cellStyle name="Акцент4 2_08" xfId="1822"/>
    <cellStyle name="Акцент4 3" xfId="1823"/>
    <cellStyle name="Акцент4 3 2" xfId="1824"/>
    <cellStyle name="Акцент4 4" xfId="1825"/>
    <cellStyle name="Акцент4 4 2" xfId="1826"/>
    <cellStyle name="Акцент4 5" xfId="1827"/>
    <cellStyle name="Акцент4 5 2" xfId="1828"/>
    <cellStyle name="Акцент4 6" xfId="1829"/>
    <cellStyle name="Акцент4 6 2" xfId="1830"/>
    <cellStyle name="Акцент4 7" xfId="1831"/>
    <cellStyle name="Акцент4 7 2" xfId="1832"/>
    <cellStyle name="Акцент4 8" xfId="1833"/>
    <cellStyle name="Акцент4 8 2" xfId="1834"/>
    <cellStyle name="Акцент4 9" xfId="1835"/>
    <cellStyle name="Акцент4 9 2" xfId="1836"/>
    <cellStyle name="Акцент5 10" xfId="1837"/>
    <cellStyle name="Акцент5 11" xfId="1838"/>
    <cellStyle name="Акцент5 12" xfId="1839"/>
    <cellStyle name="Акцент5 2" xfId="1840"/>
    <cellStyle name="Акцент5 2 2" xfId="1841"/>
    <cellStyle name="Акцент5 2 3" xfId="1842"/>
    <cellStyle name="Акцент5 2 3 2" xfId="1843"/>
    <cellStyle name="Акцент5 2 4" xfId="1844"/>
    <cellStyle name="Акцент5 2_08" xfId="1845"/>
    <cellStyle name="Акцент5 3" xfId="1846"/>
    <cellStyle name="Акцент5 3 2" xfId="1847"/>
    <cellStyle name="Акцент5 4" xfId="1848"/>
    <cellStyle name="Акцент5 4 2" xfId="1849"/>
    <cellStyle name="Акцент5 5" xfId="1850"/>
    <cellStyle name="Акцент5 5 2" xfId="1851"/>
    <cellStyle name="Акцент5 6" xfId="1852"/>
    <cellStyle name="Акцент5 6 2" xfId="1853"/>
    <cellStyle name="Акцент5 7" xfId="1854"/>
    <cellStyle name="Акцент5 7 2" xfId="1855"/>
    <cellStyle name="Акцент5 8" xfId="1856"/>
    <cellStyle name="Акцент5 8 2" xfId="1857"/>
    <cellStyle name="Акцент5 9" xfId="1858"/>
    <cellStyle name="Акцент5 9 2" xfId="1859"/>
    <cellStyle name="Акцент6 10" xfId="1860"/>
    <cellStyle name="Акцент6 11" xfId="1861"/>
    <cellStyle name="Акцент6 12" xfId="1862"/>
    <cellStyle name="Акцент6 2" xfId="1863"/>
    <cellStyle name="Акцент6 2 2" xfId="1864"/>
    <cellStyle name="Акцент6 2 3" xfId="1865"/>
    <cellStyle name="Акцент6 2 3 2" xfId="1866"/>
    <cellStyle name="Акцент6 2 4" xfId="1867"/>
    <cellStyle name="Акцент6 2_08" xfId="1868"/>
    <cellStyle name="Акцент6 3" xfId="1869"/>
    <cellStyle name="Акцент6 3 2" xfId="1870"/>
    <cellStyle name="Акцент6 4" xfId="1871"/>
    <cellStyle name="Акцент6 4 2" xfId="1872"/>
    <cellStyle name="Акцент6 5" xfId="1873"/>
    <cellStyle name="Акцент6 5 2" xfId="1874"/>
    <cellStyle name="Акцент6 6" xfId="1875"/>
    <cellStyle name="Акцент6 6 2" xfId="1876"/>
    <cellStyle name="Акцент6 7" xfId="1877"/>
    <cellStyle name="Акцент6 7 2" xfId="1878"/>
    <cellStyle name="Акцент6 8" xfId="1879"/>
    <cellStyle name="Акцент6 8 2" xfId="1880"/>
    <cellStyle name="Акцент6 9" xfId="1881"/>
    <cellStyle name="Акцент6 9 2" xfId="1882"/>
    <cellStyle name="Беззащитный" xfId="1883"/>
    <cellStyle name="Ввод  10" xfId="1884"/>
    <cellStyle name="Ввод  10 2" xfId="1885"/>
    <cellStyle name="Ввод  10 2 2" xfId="1886"/>
    <cellStyle name="Ввод  10 3" xfId="1887"/>
    <cellStyle name="Ввод  10 3 2" xfId="1888"/>
    <cellStyle name="Ввод  10 4" xfId="1889"/>
    <cellStyle name="Ввод  10 5" xfId="1890"/>
    <cellStyle name="Ввод  10 6" xfId="1891"/>
    <cellStyle name="Ввод  11" xfId="1892"/>
    <cellStyle name="Ввод  12" xfId="1893"/>
    <cellStyle name="Ввод  2" xfId="1894"/>
    <cellStyle name="Ввод  2 2" xfId="1895"/>
    <cellStyle name="Ввод  2 2 2" xfId="1896"/>
    <cellStyle name="Ввод  2 2 2 2" xfId="1897"/>
    <cellStyle name="Ввод  2 2 3" xfId="1898"/>
    <cellStyle name="Ввод  2 2 3 2" xfId="1899"/>
    <cellStyle name="Ввод  2 2 4" xfId="1900"/>
    <cellStyle name="Ввод  2 2 5" xfId="1901"/>
    <cellStyle name="Ввод  2 2 6" xfId="1902"/>
    <cellStyle name="Ввод  2 3" xfId="1903"/>
    <cellStyle name="Ввод  2 3 2" xfId="1904"/>
    <cellStyle name="Ввод  2 3 3" xfId="1905"/>
    <cellStyle name="Ввод  2 4" xfId="1906"/>
    <cellStyle name="Ввод  2 4 2" xfId="1907"/>
    <cellStyle name="Ввод  2 4 3" xfId="1908"/>
    <cellStyle name="Ввод  2 5" xfId="1909"/>
    <cellStyle name="Ввод  2 6" xfId="1910"/>
    <cellStyle name="Ввод  2 7" xfId="1911"/>
    <cellStyle name="Ввод  2 8" xfId="1912"/>
    <cellStyle name="Ввод  2 9" xfId="1913"/>
    <cellStyle name="Ввод  2_08" xfId="1914"/>
    <cellStyle name="Ввод  3" xfId="1915"/>
    <cellStyle name="Ввод  3 2" xfId="1916"/>
    <cellStyle name="Ввод  3 2 2" xfId="1917"/>
    <cellStyle name="Ввод  3 2 2 2" xfId="1918"/>
    <cellStyle name="Ввод  3 2 3" xfId="1919"/>
    <cellStyle name="Ввод  3 2 3 2" xfId="1920"/>
    <cellStyle name="Ввод  3 2 4" xfId="1921"/>
    <cellStyle name="Ввод  3 2 5" xfId="1922"/>
    <cellStyle name="Ввод  3 2 6" xfId="1923"/>
    <cellStyle name="Ввод  3 3" xfId="1924"/>
    <cellStyle name="Ввод  3 3 2" xfId="1925"/>
    <cellStyle name="Ввод  3 4" xfId="1926"/>
    <cellStyle name="Ввод  3 4 2" xfId="1927"/>
    <cellStyle name="Ввод  3 5" xfId="1928"/>
    <cellStyle name="Ввод  3 6" xfId="1929"/>
    <cellStyle name="Ввод  3 7" xfId="1930"/>
    <cellStyle name="Ввод  3_46EE.2011(v1.0)" xfId="1931"/>
    <cellStyle name="Ввод  4" xfId="1932"/>
    <cellStyle name="Ввод  4 2" xfId="1933"/>
    <cellStyle name="Ввод  4 2 2" xfId="1934"/>
    <cellStyle name="Ввод  4 2 2 2" xfId="1935"/>
    <cellStyle name="Ввод  4 2 3" xfId="1936"/>
    <cellStyle name="Ввод  4 2 3 2" xfId="1937"/>
    <cellStyle name="Ввод  4 2 4" xfId="1938"/>
    <cellStyle name="Ввод  4 2 5" xfId="1939"/>
    <cellStyle name="Ввод  4 2 6" xfId="1940"/>
    <cellStyle name="Ввод  4 3" xfId="1941"/>
    <cellStyle name="Ввод  4 3 2" xfId="1942"/>
    <cellStyle name="Ввод  4 4" xfId="1943"/>
    <cellStyle name="Ввод  4 4 2" xfId="1944"/>
    <cellStyle name="Ввод  4 5" xfId="1945"/>
    <cellStyle name="Ввод  4 6" xfId="1946"/>
    <cellStyle name="Ввод  4 7" xfId="1947"/>
    <cellStyle name="Ввод  4_46EE.2011(v1.0)" xfId="1948"/>
    <cellStyle name="Ввод  5" xfId="1949"/>
    <cellStyle name="Ввод  5 2" xfId="1950"/>
    <cellStyle name="Ввод  5 2 2" xfId="1951"/>
    <cellStyle name="Ввод  5 2 2 2" xfId="1952"/>
    <cellStyle name="Ввод  5 2 3" xfId="1953"/>
    <cellStyle name="Ввод  5 2 3 2" xfId="1954"/>
    <cellStyle name="Ввод  5 2 4" xfId="1955"/>
    <cellStyle name="Ввод  5 2 5" xfId="1956"/>
    <cellStyle name="Ввод  5 2 6" xfId="1957"/>
    <cellStyle name="Ввод  5 3" xfId="1958"/>
    <cellStyle name="Ввод  5 3 2" xfId="1959"/>
    <cellStyle name="Ввод  5 4" xfId="1960"/>
    <cellStyle name="Ввод  5 4 2" xfId="1961"/>
    <cellStyle name="Ввод  5 5" xfId="1962"/>
    <cellStyle name="Ввод  5 6" xfId="1963"/>
    <cellStyle name="Ввод  5 7" xfId="1964"/>
    <cellStyle name="Ввод  5_46EE.2011(v1.0)" xfId="1965"/>
    <cellStyle name="Ввод  6" xfId="1966"/>
    <cellStyle name="Ввод  6 2" xfId="1967"/>
    <cellStyle name="Ввод  6 2 2" xfId="1968"/>
    <cellStyle name="Ввод  6 2 2 2" xfId="1969"/>
    <cellStyle name="Ввод  6 2 3" xfId="1970"/>
    <cellStyle name="Ввод  6 2 3 2" xfId="1971"/>
    <cellStyle name="Ввод  6 2 4" xfId="1972"/>
    <cellStyle name="Ввод  6 2 5" xfId="1973"/>
    <cellStyle name="Ввод  6 2 6" xfId="1974"/>
    <cellStyle name="Ввод  6 3" xfId="1975"/>
    <cellStyle name="Ввод  6 3 2" xfId="1976"/>
    <cellStyle name="Ввод  6 4" xfId="1977"/>
    <cellStyle name="Ввод  6 4 2" xfId="1978"/>
    <cellStyle name="Ввод  6 5" xfId="1979"/>
    <cellStyle name="Ввод  6 6" xfId="1980"/>
    <cellStyle name="Ввод  6 7" xfId="1981"/>
    <cellStyle name="Ввод  6_46EE.2011(v1.0)" xfId="1982"/>
    <cellStyle name="Ввод  7" xfId="1983"/>
    <cellStyle name="Ввод  7 2" xfId="1984"/>
    <cellStyle name="Ввод  7 2 2" xfId="1985"/>
    <cellStyle name="Ввод  7 2 2 2" xfId="1986"/>
    <cellStyle name="Ввод  7 2 3" xfId="1987"/>
    <cellStyle name="Ввод  7 2 3 2" xfId="1988"/>
    <cellStyle name="Ввод  7 2 4" xfId="1989"/>
    <cellStyle name="Ввод  7 2 5" xfId="1990"/>
    <cellStyle name="Ввод  7 2 6" xfId="1991"/>
    <cellStyle name="Ввод  7 3" xfId="1992"/>
    <cellStyle name="Ввод  7 3 2" xfId="1993"/>
    <cellStyle name="Ввод  7 4" xfId="1994"/>
    <cellStyle name="Ввод  7 4 2" xfId="1995"/>
    <cellStyle name="Ввод  7 5" xfId="1996"/>
    <cellStyle name="Ввод  7 6" xfId="1997"/>
    <cellStyle name="Ввод  7 7" xfId="1998"/>
    <cellStyle name="Ввод  7_46EE.2011(v1.0)" xfId="1999"/>
    <cellStyle name="Ввод  8" xfId="2000"/>
    <cellStyle name="Ввод  8 2" xfId="2001"/>
    <cellStyle name="Ввод  8 2 2" xfId="2002"/>
    <cellStyle name="Ввод  8 2 2 2" xfId="2003"/>
    <cellStyle name="Ввод  8 2 3" xfId="2004"/>
    <cellStyle name="Ввод  8 2 3 2" xfId="2005"/>
    <cellStyle name="Ввод  8 2 4" xfId="2006"/>
    <cellStyle name="Ввод  8 2 5" xfId="2007"/>
    <cellStyle name="Ввод  8 2 6" xfId="2008"/>
    <cellStyle name="Ввод  8 3" xfId="2009"/>
    <cellStyle name="Ввод  8 3 2" xfId="2010"/>
    <cellStyle name="Ввод  8 4" xfId="2011"/>
    <cellStyle name="Ввод  8 4 2" xfId="2012"/>
    <cellStyle name="Ввод  8 5" xfId="2013"/>
    <cellStyle name="Ввод  8 6" xfId="2014"/>
    <cellStyle name="Ввод  8 7" xfId="2015"/>
    <cellStyle name="Ввод  8_46EE.2011(v1.0)" xfId="2016"/>
    <cellStyle name="Ввод  9" xfId="2017"/>
    <cellStyle name="Ввод  9 2" xfId="2018"/>
    <cellStyle name="Ввод  9 2 2" xfId="2019"/>
    <cellStyle name="Ввод  9 2 2 2" xfId="2020"/>
    <cellStyle name="Ввод  9 2 3" xfId="2021"/>
    <cellStyle name="Ввод  9 2 3 2" xfId="2022"/>
    <cellStyle name="Ввод  9 2 4" xfId="2023"/>
    <cellStyle name="Ввод  9 2 5" xfId="2024"/>
    <cellStyle name="Ввод  9 2 6" xfId="2025"/>
    <cellStyle name="Ввод  9 3" xfId="2026"/>
    <cellStyle name="Ввод  9 3 2" xfId="2027"/>
    <cellStyle name="Ввод  9 4" xfId="2028"/>
    <cellStyle name="Ввод  9 4 2" xfId="2029"/>
    <cellStyle name="Ввод  9 5" xfId="2030"/>
    <cellStyle name="Ввод  9 6" xfId="2031"/>
    <cellStyle name="Ввод  9 7" xfId="2032"/>
    <cellStyle name="Ввод  9_46EE.2011(v1.0)" xfId="2033"/>
    <cellStyle name="Вывод 10" xfId="2034"/>
    <cellStyle name="Вывод 10 2" xfId="2035"/>
    <cellStyle name="Вывод 10 2 2" xfId="2036"/>
    <cellStyle name="Вывод 10 3" xfId="2037"/>
    <cellStyle name="Вывод 10 3 2" xfId="2038"/>
    <cellStyle name="Вывод 10 4" xfId="2039"/>
    <cellStyle name="Вывод 10 5" xfId="2040"/>
    <cellStyle name="Вывод 10 6" xfId="2041"/>
    <cellStyle name="Вывод 11" xfId="2042"/>
    <cellStyle name="Вывод 12" xfId="2043"/>
    <cellStyle name="Вывод 2" xfId="2044"/>
    <cellStyle name="Вывод 2 2" xfId="2045"/>
    <cellStyle name="Вывод 2 2 2" xfId="2046"/>
    <cellStyle name="Вывод 2 2 2 2" xfId="2047"/>
    <cellStyle name="Вывод 2 2 3" xfId="2048"/>
    <cellStyle name="Вывод 2 2 3 2" xfId="2049"/>
    <cellStyle name="Вывод 2 2 4" xfId="2050"/>
    <cellStyle name="Вывод 2 2 5" xfId="2051"/>
    <cellStyle name="Вывод 2 2 6" xfId="2052"/>
    <cellStyle name="Вывод 2 3" xfId="2053"/>
    <cellStyle name="Вывод 2 3 2" xfId="2054"/>
    <cellStyle name="Вывод 2 3 3" xfId="2055"/>
    <cellStyle name="Вывод 2 4" xfId="2056"/>
    <cellStyle name="Вывод 2 4 2" xfId="2057"/>
    <cellStyle name="Вывод 2 4 3" xfId="2058"/>
    <cellStyle name="Вывод 2 5" xfId="2059"/>
    <cellStyle name="Вывод 2 6" xfId="2060"/>
    <cellStyle name="Вывод 2 7" xfId="2061"/>
    <cellStyle name="Вывод 2 8" xfId="2062"/>
    <cellStyle name="Вывод 2 9" xfId="2063"/>
    <cellStyle name="Вывод 2_08" xfId="2064"/>
    <cellStyle name="Вывод 3" xfId="2065"/>
    <cellStyle name="Вывод 3 2" xfId="2066"/>
    <cellStyle name="Вывод 3 2 2" xfId="2067"/>
    <cellStyle name="Вывод 3 2 2 2" xfId="2068"/>
    <cellStyle name="Вывод 3 2 3" xfId="2069"/>
    <cellStyle name="Вывод 3 2 3 2" xfId="2070"/>
    <cellStyle name="Вывод 3 2 4" xfId="2071"/>
    <cellStyle name="Вывод 3 2 5" xfId="2072"/>
    <cellStyle name="Вывод 3 2 6" xfId="2073"/>
    <cellStyle name="Вывод 3 3" xfId="2074"/>
    <cellStyle name="Вывод 3 3 2" xfId="2075"/>
    <cellStyle name="Вывод 3 4" xfId="2076"/>
    <cellStyle name="Вывод 3 4 2" xfId="2077"/>
    <cellStyle name="Вывод 3 5" xfId="2078"/>
    <cellStyle name="Вывод 3 6" xfId="2079"/>
    <cellStyle name="Вывод 3 7" xfId="2080"/>
    <cellStyle name="Вывод 3_46EE.2011(v1.0)" xfId="2081"/>
    <cellStyle name="Вывод 4" xfId="2082"/>
    <cellStyle name="Вывод 4 2" xfId="2083"/>
    <cellStyle name="Вывод 4 2 2" xfId="2084"/>
    <cellStyle name="Вывод 4 2 2 2" xfId="2085"/>
    <cellStyle name="Вывод 4 2 3" xfId="2086"/>
    <cellStyle name="Вывод 4 2 3 2" xfId="2087"/>
    <cellStyle name="Вывод 4 2 4" xfId="2088"/>
    <cellStyle name="Вывод 4 2 5" xfId="2089"/>
    <cellStyle name="Вывод 4 2 6" xfId="2090"/>
    <cellStyle name="Вывод 4 3" xfId="2091"/>
    <cellStyle name="Вывод 4 3 2" xfId="2092"/>
    <cellStyle name="Вывод 4 4" xfId="2093"/>
    <cellStyle name="Вывод 4 4 2" xfId="2094"/>
    <cellStyle name="Вывод 4 5" xfId="2095"/>
    <cellStyle name="Вывод 4 6" xfId="2096"/>
    <cellStyle name="Вывод 4 7" xfId="2097"/>
    <cellStyle name="Вывод 4_46EE.2011(v1.0)" xfId="2098"/>
    <cellStyle name="Вывод 5" xfId="2099"/>
    <cellStyle name="Вывод 5 2" xfId="2100"/>
    <cellStyle name="Вывод 5 2 2" xfId="2101"/>
    <cellStyle name="Вывод 5 2 2 2" xfId="2102"/>
    <cellStyle name="Вывод 5 2 3" xfId="2103"/>
    <cellStyle name="Вывод 5 2 3 2" xfId="2104"/>
    <cellStyle name="Вывод 5 2 4" xfId="2105"/>
    <cellStyle name="Вывод 5 2 5" xfId="2106"/>
    <cellStyle name="Вывод 5 2 6" xfId="2107"/>
    <cellStyle name="Вывод 5 3" xfId="2108"/>
    <cellStyle name="Вывод 5 3 2" xfId="2109"/>
    <cellStyle name="Вывод 5 4" xfId="2110"/>
    <cellStyle name="Вывод 5 4 2" xfId="2111"/>
    <cellStyle name="Вывод 5 5" xfId="2112"/>
    <cellStyle name="Вывод 5 6" xfId="2113"/>
    <cellStyle name="Вывод 5 7" xfId="2114"/>
    <cellStyle name="Вывод 5_46EE.2011(v1.0)" xfId="2115"/>
    <cellStyle name="Вывод 6" xfId="2116"/>
    <cellStyle name="Вывод 6 2" xfId="2117"/>
    <cellStyle name="Вывод 6 2 2" xfId="2118"/>
    <cellStyle name="Вывод 6 2 2 2" xfId="2119"/>
    <cellStyle name="Вывод 6 2 3" xfId="2120"/>
    <cellStyle name="Вывод 6 2 3 2" xfId="2121"/>
    <cellStyle name="Вывод 6 2 4" xfId="2122"/>
    <cellStyle name="Вывод 6 2 5" xfId="2123"/>
    <cellStyle name="Вывод 6 2 6" xfId="2124"/>
    <cellStyle name="Вывод 6 3" xfId="2125"/>
    <cellStyle name="Вывод 6 3 2" xfId="2126"/>
    <cellStyle name="Вывод 6 4" xfId="2127"/>
    <cellStyle name="Вывод 6 4 2" xfId="2128"/>
    <cellStyle name="Вывод 6 5" xfId="2129"/>
    <cellStyle name="Вывод 6 6" xfId="2130"/>
    <cellStyle name="Вывод 6 7" xfId="2131"/>
    <cellStyle name="Вывод 6_46EE.2011(v1.0)" xfId="2132"/>
    <cellStyle name="Вывод 7" xfId="2133"/>
    <cellStyle name="Вывод 7 2" xfId="2134"/>
    <cellStyle name="Вывод 7 2 2" xfId="2135"/>
    <cellStyle name="Вывод 7 2 2 2" xfId="2136"/>
    <cellStyle name="Вывод 7 2 3" xfId="2137"/>
    <cellStyle name="Вывод 7 2 3 2" xfId="2138"/>
    <cellStyle name="Вывод 7 2 4" xfId="2139"/>
    <cellStyle name="Вывод 7 2 5" xfId="2140"/>
    <cellStyle name="Вывод 7 2 6" xfId="2141"/>
    <cellStyle name="Вывод 7 3" xfId="2142"/>
    <cellStyle name="Вывод 7 3 2" xfId="2143"/>
    <cellStyle name="Вывод 7 4" xfId="2144"/>
    <cellStyle name="Вывод 7 4 2" xfId="2145"/>
    <cellStyle name="Вывод 7 5" xfId="2146"/>
    <cellStyle name="Вывод 7 6" xfId="2147"/>
    <cellStyle name="Вывод 7 7" xfId="2148"/>
    <cellStyle name="Вывод 7_46EE.2011(v1.0)" xfId="2149"/>
    <cellStyle name="Вывод 8" xfId="2150"/>
    <cellStyle name="Вывод 8 2" xfId="2151"/>
    <cellStyle name="Вывод 8 2 2" xfId="2152"/>
    <cellStyle name="Вывод 8 2 2 2" xfId="2153"/>
    <cellStyle name="Вывод 8 2 3" xfId="2154"/>
    <cellStyle name="Вывод 8 2 3 2" xfId="2155"/>
    <cellStyle name="Вывод 8 2 4" xfId="2156"/>
    <cellStyle name="Вывод 8 2 5" xfId="2157"/>
    <cellStyle name="Вывод 8 2 6" xfId="2158"/>
    <cellStyle name="Вывод 8 3" xfId="2159"/>
    <cellStyle name="Вывод 8 3 2" xfId="2160"/>
    <cellStyle name="Вывод 8 4" xfId="2161"/>
    <cellStyle name="Вывод 8 4 2" xfId="2162"/>
    <cellStyle name="Вывод 8 5" xfId="2163"/>
    <cellStyle name="Вывод 8 6" xfId="2164"/>
    <cellStyle name="Вывод 8 7" xfId="2165"/>
    <cellStyle name="Вывод 8_46EE.2011(v1.0)" xfId="2166"/>
    <cellStyle name="Вывод 9" xfId="2167"/>
    <cellStyle name="Вывод 9 2" xfId="2168"/>
    <cellStyle name="Вывод 9 2 2" xfId="2169"/>
    <cellStyle name="Вывод 9 2 2 2" xfId="2170"/>
    <cellStyle name="Вывод 9 2 3" xfId="2171"/>
    <cellStyle name="Вывод 9 2 3 2" xfId="2172"/>
    <cellStyle name="Вывод 9 2 4" xfId="2173"/>
    <cellStyle name="Вывод 9 2 5" xfId="2174"/>
    <cellStyle name="Вывод 9 2 6" xfId="2175"/>
    <cellStyle name="Вывод 9 3" xfId="2176"/>
    <cellStyle name="Вывод 9 3 2" xfId="2177"/>
    <cellStyle name="Вывод 9 4" xfId="2178"/>
    <cellStyle name="Вывод 9 4 2" xfId="2179"/>
    <cellStyle name="Вывод 9 5" xfId="2180"/>
    <cellStyle name="Вывод 9 6" xfId="2181"/>
    <cellStyle name="Вывод 9 7" xfId="2182"/>
    <cellStyle name="Вывод 9_46EE.2011(v1.0)" xfId="2183"/>
    <cellStyle name="Вычисление 10" xfId="2184"/>
    <cellStyle name="Вычисление 10 2" xfId="2185"/>
    <cellStyle name="Вычисление 10 2 2" xfId="2186"/>
    <cellStyle name="Вычисление 10 3" xfId="2187"/>
    <cellStyle name="Вычисление 10 3 2" xfId="2188"/>
    <cellStyle name="Вычисление 10 4" xfId="2189"/>
    <cellStyle name="Вычисление 10 5" xfId="2190"/>
    <cellStyle name="Вычисление 10 6" xfId="2191"/>
    <cellStyle name="Вычисление 11" xfId="2192"/>
    <cellStyle name="Вычисление 12" xfId="2193"/>
    <cellStyle name="Вычисление 2" xfId="2194"/>
    <cellStyle name="Вычисление 2 2" xfId="2195"/>
    <cellStyle name="Вычисление 2 2 2" xfId="2196"/>
    <cellStyle name="Вычисление 2 2 2 2" xfId="2197"/>
    <cellStyle name="Вычисление 2 2 3" xfId="2198"/>
    <cellStyle name="Вычисление 2 2 3 2" xfId="2199"/>
    <cellStyle name="Вычисление 2 2 4" xfId="2200"/>
    <cellStyle name="Вычисление 2 2 5" xfId="2201"/>
    <cellStyle name="Вычисление 2 2 6" xfId="2202"/>
    <cellStyle name="Вычисление 2 3" xfId="2203"/>
    <cellStyle name="Вычисление 2 3 2" xfId="2204"/>
    <cellStyle name="Вычисление 2 3 3" xfId="2205"/>
    <cellStyle name="Вычисление 2 4" xfId="2206"/>
    <cellStyle name="Вычисление 2 4 2" xfId="2207"/>
    <cellStyle name="Вычисление 2 4 3" xfId="2208"/>
    <cellStyle name="Вычисление 2 5" xfId="2209"/>
    <cellStyle name="Вычисление 2 6" xfId="2210"/>
    <cellStyle name="Вычисление 2 7" xfId="2211"/>
    <cellStyle name="Вычисление 2 8" xfId="2212"/>
    <cellStyle name="Вычисление 2 9" xfId="2213"/>
    <cellStyle name="Вычисление 2_08" xfId="2214"/>
    <cellStyle name="Вычисление 3" xfId="2215"/>
    <cellStyle name="Вычисление 3 2" xfId="2216"/>
    <cellStyle name="Вычисление 3 2 2" xfId="2217"/>
    <cellStyle name="Вычисление 3 2 2 2" xfId="2218"/>
    <cellStyle name="Вычисление 3 2 3" xfId="2219"/>
    <cellStyle name="Вычисление 3 2 3 2" xfId="2220"/>
    <cellStyle name="Вычисление 3 2 4" xfId="2221"/>
    <cellStyle name="Вычисление 3 2 5" xfId="2222"/>
    <cellStyle name="Вычисление 3 2 6" xfId="2223"/>
    <cellStyle name="Вычисление 3 3" xfId="2224"/>
    <cellStyle name="Вычисление 3 3 2" xfId="2225"/>
    <cellStyle name="Вычисление 3 4" xfId="2226"/>
    <cellStyle name="Вычисление 3 4 2" xfId="2227"/>
    <cellStyle name="Вычисление 3 5" xfId="2228"/>
    <cellStyle name="Вычисление 3 6" xfId="2229"/>
    <cellStyle name="Вычисление 3 7" xfId="2230"/>
    <cellStyle name="Вычисление 3_46EE.2011(v1.0)" xfId="2231"/>
    <cellStyle name="Вычисление 4" xfId="2232"/>
    <cellStyle name="Вычисление 4 2" xfId="2233"/>
    <cellStyle name="Вычисление 4 2 2" xfId="2234"/>
    <cellStyle name="Вычисление 4 2 2 2" xfId="2235"/>
    <cellStyle name="Вычисление 4 2 3" xfId="2236"/>
    <cellStyle name="Вычисление 4 2 3 2" xfId="2237"/>
    <cellStyle name="Вычисление 4 2 4" xfId="2238"/>
    <cellStyle name="Вычисление 4 2 5" xfId="2239"/>
    <cellStyle name="Вычисление 4 2 6" xfId="2240"/>
    <cellStyle name="Вычисление 4 3" xfId="2241"/>
    <cellStyle name="Вычисление 4 3 2" xfId="2242"/>
    <cellStyle name="Вычисление 4 4" xfId="2243"/>
    <cellStyle name="Вычисление 4 4 2" xfId="2244"/>
    <cellStyle name="Вычисление 4 5" xfId="2245"/>
    <cellStyle name="Вычисление 4 6" xfId="2246"/>
    <cellStyle name="Вычисление 4 7" xfId="2247"/>
    <cellStyle name="Вычисление 4_46EE.2011(v1.0)" xfId="2248"/>
    <cellStyle name="Вычисление 5" xfId="2249"/>
    <cellStyle name="Вычисление 5 2" xfId="2250"/>
    <cellStyle name="Вычисление 5 2 2" xfId="2251"/>
    <cellStyle name="Вычисление 5 2 2 2" xfId="2252"/>
    <cellStyle name="Вычисление 5 2 3" xfId="2253"/>
    <cellStyle name="Вычисление 5 2 3 2" xfId="2254"/>
    <cellStyle name="Вычисление 5 2 4" xfId="2255"/>
    <cellStyle name="Вычисление 5 2 5" xfId="2256"/>
    <cellStyle name="Вычисление 5 2 6" xfId="2257"/>
    <cellStyle name="Вычисление 5 3" xfId="2258"/>
    <cellStyle name="Вычисление 5 3 2" xfId="2259"/>
    <cellStyle name="Вычисление 5 4" xfId="2260"/>
    <cellStyle name="Вычисление 5 4 2" xfId="2261"/>
    <cellStyle name="Вычисление 5 5" xfId="2262"/>
    <cellStyle name="Вычисление 5 6" xfId="2263"/>
    <cellStyle name="Вычисление 5 7" xfId="2264"/>
    <cellStyle name="Вычисление 5_46EE.2011(v1.0)" xfId="2265"/>
    <cellStyle name="Вычисление 6" xfId="2266"/>
    <cellStyle name="Вычисление 6 2" xfId="2267"/>
    <cellStyle name="Вычисление 6 2 2" xfId="2268"/>
    <cellStyle name="Вычисление 6 2 2 2" xfId="2269"/>
    <cellStyle name="Вычисление 6 2 3" xfId="2270"/>
    <cellStyle name="Вычисление 6 2 3 2" xfId="2271"/>
    <cellStyle name="Вычисление 6 2 4" xfId="2272"/>
    <cellStyle name="Вычисление 6 2 5" xfId="2273"/>
    <cellStyle name="Вычисление 6 2 6" xfId="2274"/>
    <cellStyle name="Вычисление 6 3" xfId="2275"/>
    <cellStyle name="Вычисление 6 3 2" xfId="2276"/>
    <cellStyle name="Вычисление 6 4" xfId="2277"/>
    <cellStyle name="Вычисление 6 4 2" xfId="2278"/>
    <cellStyle name="Вычисление 6 5" xfId="2279"/>
    <cellStyle name="Вычисление 6 6" xfId="2280"/>
    <cellStyle name="Вычисление 6 7" xfId="2281"/>
    <cellStyle name="Вычисление 6_46EE.2011(v1.0)" xfId="2282"/>
    <cellStyle name="Вычисление 7" xfId="2283"/>
    <cellStyle name="Вычисление 7 2" xfId="2284"/>
    <cellStyle name="Вычисление 7 2 2" xfId="2285"/>
    <cellStyle name="Вычисление 7 2 2 2" xfId="2286"/>
    <cellStyle name="Вычисление 7 2 3" xfId="2287"/>
    <cellStyle name="Вычисление 7 2 3 2" xfId="2288"/>
    <cellStyle name="Вычисление 7 2 4" xfId="2289"/>
    <cellStyle name="Вычисление 7 2 5" xfId="2290"/>
    <cellStyle name="Вычисление 7 2 6" xfId="2291"/>
    <cellStyle name="Вычисление 7 3" xfId="2292"/>
    <cellStyle name="Вычисление 7 3 2" xfId="2293"/>
    <cellStyle name="Вычисление 7 4" xfId="2294"/>
    <cellStyle name="Вычисление 7 4 2" xfId="2295"/>
    <cellStyle name="Вычисление 7 5" xfId="2296"/>
    <cellStyle name="Вычисление 7 6" xfId="2297"/>
    <cellStyle name="Вычисление 7 7" xfId="2298"/>
    <cellStyle name="Вычисление 7_46EE.2011(v1.0)" xfId="2299"/>
    <cellStyle name="Вычисление 8" xfId="2300"/>
    <cellStyle name="Вычисление 8 2" xfId="2301"/>
    <cellStyle name="Вычисление 8 2 2" xfId="2302"/>
    <cellStyle name="Вычисление 8 2 2 2" xfId="2303"/>
    <cellStyle name="Вычисление 8 2 3" xfId="2304"/>
    <cellStyle name="Вычисление 8 2 3 2" xfId="2305"/>
    <cellStyle name="Вычисление 8 2 4" xfId="2306"/>
    <cellStyle name="Вычисление 8 2 5" xfId="2307"/>
    <cellStyle name="Вычисление 8 2 6" xfId="2308"/>
    <cellStyle name="Вычисление 8 3" xfId="2309"/>
    <cellStyle name="Вычисление 8 3 2" xfId="2310"/>
    <cellStyle name="Вычисление 8 4" xfId="2311"/>
    <cellStyle name="Вычисление 8 4 2" xfId="2312"/>
    <cellStyle name="Вычисление 8 5" xfId="2313"/>
    <cellStyle name="Вычисление 8 6" xfId="2314"/>
    <cellStyle name="Вычисление 8 7" xfId="2315"/>
    <cellStyle name="Вычисление 8_46EE.2011(v1.0)" xfId="2316"/>
    <cellStyle name="Вычисление 9" xfId="2317"/>
    <cellStyle name="Вычисление 9 2" xfId="2318"/>
    <cellStyle name="Вычисление 9 2 2" xfId="2319"/>
    <cellStyle name="Вычисление 9 2 2 2" xfId="2320"/>
    <cellStyle name="Вычисление 9 2 3" xfId="2321"/>
    <cellStyle name="Вычисление 9 2 3 2" xfId="2322"/>
    <cellStyle name="Вычисление 9 2 4" xfId="2323"/>
    <cellStyle name="Вычисление 9 2 5" xfId="2324"/>
    <cellStyle name="Вычисление 9 2 6" xfId="2325"/>
    <cellStyle name="Вычисление 9 3" xfId="2326"/>
    <cellStyle name="Вычисление 9 3 2" xfId="2327"/>
    <cellStyle name="Вычисление 9 4" xfId="2328"/>
    <cellStyle name="Вычисление 9 4 2" xfId="2329"/>
    <cellStyle name="Вычисление 9 5" xfId="2330"/>
    <cellStyle name="Вычисление 9 6" xfId="2331"/>
    <cellStyle name="Вычисление 9 7" xfId="2332"/>
    <cellStyle name="Вычисление 9_46EE.2011(v1.0)" xfId="2333"/>
    <cellStyle name="Гиперссылка 2" xfId="2334"/>
    <cellStyle name="Гиперссылка 2 2" xfId="2335"/>
    <cellStyle name="Гиперссылка 2 3" xfId="2336"/>
    <cellStyle name="Гиперссылка 3" xfId="2337"/>
    <cellStyle name="Гиперссылка 3 2" xfId="2338"/>
    <cellStyle name="ДАТА" xfId="2339"/>
    <cellStyle name="ДАТА 2" xfId="2340"/>
    <cellStyle name="ДАТА 2 2" xfId="2341"/>
    <cellStyle name="ДАТА 3" xfId="2342"/>
    <cellStyle name="ДАТА 3 2" xfId="2343"/>
    <cellStyle name="ДАТА 4" xfId="2344"/>
    <cellStyle name="ДАТА 4 2" xfId="2345"/>
    <cellStyle name="ДАТА 5" xfId="2346"/>
    <cellStyle name="ДАТА 5 2" xfId="2347"/>
    <cellStyle name="ДАТА 6" xfId="2348"/>
    <cellStyle name="ДАТА 6 2" xfId="2349"/>
    <cellStyle name="ДАТА 7" xfId="2350"/>
    <cellStyle name="ДАТА 7 2" xfId="2351"/>
    <cellStyle name="ДАТА 8" xfId="2352"/>
    <cellStyle name="ДАТА 8 2" xfId="2353"/>
    <cellStyle name="ДАТА 9" xfId="2354"/>
    <cellStyle name="ДАТА_1" xfId="2355"/>
    <cellStyle name="Денежный 2" xfId="2356"/>
    <cellStyle name="Денежный 2 2" xfId="2357"/>
    <cellStyle name="Денежный 2 2 2" xfId="2358"/>
    <cellStyle name="Денежный 2 3" xfId="2359"/>
    <cellStyle name="Денежный 3" xfId="2360"/>
    <cellStyle name="Денежный 3 2" xfId="2361"/>
    <cellStyle name="Денежный 4" xfId="2362"/>
    <cellStyle name="Денежный 5" xfId="2363"/>
    <cellStyle name="Заголовок 1 10" xfId="2364"/>
    <cellStyle name="Заголовок 1 10 2" xfId="2365"/>
    <cellStyle name="Заголовок 1 11" xfId="2366"/>
    <cellStyle name="Заголовок 1 2" xfId="2367"/>
    <cellStyle name="Заголовок 1 2 2" xfId="2368"/>
    <cellStyle name="Заголовок 1 2 2 2" xfId="2369"/>
    <cellStyle name="Заголовок 1 2 3" xfId="2370"/>
    <cellStyle name="Заголовок 1 2 3 2" xfId="2371"/>
    <cellStyle name="Заголовок 1 2 4" xfId="2372"/>
    <cellStyle name="Заголовок 1 2 5" xfId="2373"/>
    <cellStyle name="Заголовок 1 2_08" xfId="2374"/>
    <cellStyle name="Заголовок 1 3" xfId="2375"/>
    <cellStyle name="Заголовок 1 3 2" xfId="2376"/>
    <cellStyle name="Заголовок 1 3 2 2" xfId="2377"/>
    <cellStyle name="Заголовок 1 3 3" xfId="2378"/>
    <cellStyle name="Заголовок 1 3_46EE.2011(v1.0)" xfId="2379"/>
    <cellStyle name="Заголовок 1 4" xfId="2380"/>
    <cellStyle name="Заголовок 1 4 2" xfId="2381"/>
    <cellStyle name="Заголовок 1 4 2 2" xfId="2382"/>
    <cellStyle name="Заголовок 1 4 3" xfId="2383"/>
    <cellStyle name="Заголовок 1 4_46EE.2011(v1.0)" xfId="2384"/>
    <cellStyle name="Заголовок 1 5" xfId="2385"/>
    <cellStyle name="Заголовок 1 5 2" xfId="2386"/>
    <cellStyle name="Заголовок 1 5 2 2" xfId="2387"/>
    <cellStyle name="Заголовок 1 5 3" xfId="2388"/>
    <cellStyle name="Заголовок 1 5_46EE.2011(v1.0)" xfId="2389"/>
    <cellStyle name="Заголовок 1 6" xfId="2390"/>
    <cellStyle name="Заголовок 1 6 2" xfId="2391"/>
    <cellStyle name="Заголовок 1 6 2 2" xfId="2392"/>
    <cellStyle name="Заголовок 1 6 3" xfId="2393"/>
    <cellStyle name="Заголовок 1 6_46EE.2011(v1.0)" xfId="2394"/>
    <cellStyle name="Заголовок 1 7" xfId="2395"/>
    <cellStyle name="Заголовок 1 7 2" xfId="2396"/>
    <cellStyle name="Заголовок 1 7 2 2" xfId="2397"/>
    <cellStyle name="Заголовок 1 7 3" xfId="2398"/>
    <cellStyle name="Заголовок 1 7_46EE.2011(v1.0)" xfId="2399"/>
    <cellStyle name="Заголовок 1 8" xfId="2400"/>
    <cellStyle name="Заголовок 1 8 2" xfId="2401"/>
    <cellStyle name="Заголовок 1 8 2 2" xfId="2402"/>
    <cellStyle name="Заголовок 1 8 3" xfId="2403"/>
    <cellStyle name="Заголовок 1 8_46EE.2011(v1.0)" xfId="2404"/>
    <cellStyle name="Заголовок 1 9" xfId="2405"/>
    <cellStyle name="Заголовок 1 9 2" xfId="2406"/>
    <cellStyle name="Заголовок 1 9 2 2" xfId="2407"/>
    <cellStyle name="Заголовок 1 9 3" xfId="2408"/>
    <cellStyle name="Заголовок 1 9_46EE.2011(v1.0)" xfId="2409"/>
    <cellStyle name="Заголовок 2 10" xfId="2410"/>
    <cellStyle name="Заголовок 2 10 2" xfId="2411"/>
    <cellStyle name="Заголовок 2 11" xfId="2412"/>
    <cellStyle name="Заголовок 2 2" xfId="2413"/>
    <cellStyle name="Заголовок 2 2 2" xfId="2414"/>
    <cellStyle name="Заголовок 2 2 2 2" xfId="2415"/>
    <cellStyle name="Заголовок 2 2 3" xfId="2416"/>
    <cellStyle name="Заголовок 2 2 3 2" xfId="2417"/>
    <cellStyle name="Заголовок 2 2 4" xfId="2418"/>
    <cellStyle name="Заголовок 2 2 5" xfId="2419"/>
    <cellStyle name="Заголовок 2 2_08" xfId="2420"/>
    <cellStyle name="Заголовок 2 3" xfId="2421"/>
    <cellStyle name="Заголовок 2 3 2" xfId="2422"/>
    <cellStyle name="Заголовок 2 3 2 2" xfId="2423"/>
    <cellStyle name="Заголовок 2 3 3" xfId="2424"/>
    <cellStyle name="Заголовок 2 3_46EE.2011(v1.0)" xfId="2425"/>
    <cellStyle name="Заголовок 2 4" xfId="2426"/>
    <cellStyle name="Заголовок 2 4 2" xfId="2427"/>
    <cellStyle name="Заголовок 2 4 2 2" xfId="2428"/>
    <cellStyle name="Заголовок 2 4 3" xfId="2429"/>
    <cellStyle name="Заголовок 2 4_46EE.2011(v1.0)" xfId="2430"/>
    <cellStyle name="Заголовок 2 5" xfId="2431"/>
    <cellStyle name="Заголовок 2 5 2" xfId="2432"/>
    <cellStyle name="Заголовок 2 5 2 2" xfId="2433"/>
    <cellStyle name="Заголовок 2 5 3" xfId="2434"/>
    <cellStyle name="Заголовок 2 5_46EE.2011(v1.0)" xfId="2435"/>
    <cellStyle name="Заголовок 2 6" xfId="2436"/>
    <cellStyle name="Заголовок 2 6 2" xfId="2437"/>
    <cellStyle name="Заголовок 2 6 2 2" xfId="2438"/>
    <cellStyle name="Заголовок 2 6 3" xfId="2439"/>
    <cellStyle name="Заголовок 2 6_46EE.2011(v1.0)" xfId="2440"/>
    <cellStyle name="Заголовок 2 7" xfId="2441"/>
    <cellStyle name="Заголовок 2 7 2" xfId="2442"/>
    <cellStyle name="Заголовок 2 7 2 2" xfId="2443"/>
    <cellStyle name="Заголовок 2 7 3" xfId="2444"/>
    <cellStyle name="Заголовок 2 7_46EE.2011(v1.0)" xfId="2445"/>
    <cellStyle name="Заголовок 2 8" xfId="2446"/>
    <cellStyle name="Заголовок 2 8 2" xfId="2447"/>
    <cellStyle name="Заголовок 2 8 2 2" xfId="2448"/>
    <cellStyle name="Заголовок 2 8 3" xfId="2449"/>
    <cellStyle name="Заголовок 2 8_46EE.2011(v1.0)" xfId="2450"/>
    <cellStyle name="Заголовок 2 9" xfId="2451"/>
    <cellStyle name="Заголовок 2 9 2" xfId="2452"/>
    <cellStyle name="Заголовок 2 9 2 2" xfId="2453"/>
    <cellStyle name="Заголовок 2 9 3" xfId="2454"/>
    <cellStyle name="Заголовок 2 9_46EE.2011(v1.0)" xfId="2455"/>
    <cellStyle name="Заголовок 3 10" xfId="2456"/>
    <cellStyle name="Заголовок 3 10 2" xfId="2457"/>
    <cellStyle name="Заголовок 3 11" xfId="2458"/>
    <cellStyle name="Заголовок 3 2" xfId="2459"/>
    <cellStyle name="Заголовок 3 2 2" xfId="2460"/>
    <cellStyle name="Заголовок 3 2 2 2" xfId="2461"/>
    <cellStyle name="Заголовок 3 2 3" xfId="2462"/>
    <cellStyle name="Заголовок 3 2 3 2" xfId="2463"/>
    <cellStyle name="Заголовок 3 2 4" xfId="2464"/>
    <cellStyle name="Заголовок 3 2 5" xfId="2465"/>
    <cellStyle name="Заголовок 3 2_08" xfId="2466"/>
    <cellStyle name="Заголовок 3 3" xfId="2467"/>
    <cellStyle name="Заголовок 3 3 2" xfId="2468"/>
    <cellStyle name="Заголовок 3 3 2 2" xfId="2469"/>
    <cellStyle name="Заголовок 3 3 3" xfId="2470"/>
    <cellStyle name="Заголовок 3 3_46EE.2011(v1.0)" xfId="2471"/>
    <cellStyle name="Заголовок 3 4" xfId="2472"/>
    <cellStyle name="Заголовок 3 4 2" xfId="2473"/>
    <cellStyle name="Заголовок 3 4 2 2" xfId="2474"/>
    <cellStyle name="Заголовок 3 4 3" xfId="2475"/>
    <cellStyle name="Заголовок 3 4_46EE.2011(v1.0)" xfId="2476"/>
    <cellStyle name="Заголовок 3 5" xfId="2477"/>
    <cellStyle name="Заголовок 3 5 2" xfId="2478"/>
    <cellStyle name="Заголовок 3 5 2 2" xfId="2479"/>
    <cellStyle name="Заголовок 3 5 3" xfId="2480"/>
    <cellStyle name="Заголовок 3 5_46EE.2011(v1.0)" xfId="2481"/>
    <cellStyle name="Заголовок 3 6" xfId="2482"/>
    <cellStyle name="Заголовок 3 6 2" xfId="2483"/>
    <cellStyle name="Заголовок 3 6 2 2" xfId="2484"/>
    <cellStyle name="Заголовок 3 6 3" xfId="2485"/>
    <cellStyle name="Заголовок 3 6_46EE.2011(v1.0)" xfId="2486"/>
    <cellStyle name="Заголовок 3 7" xfId="2487"/>
    <cellStyle name="Заголовок 3 7 2" xfId="2488"/>
    <cellStyle name="Заголовок 3 7 2 2" xfId="2489"/>
    <cellStyle name="Заголовок 3 7 3" xfId="2490"/>
    <cellStyle name="Заголовок 3 7_46EE.2011(v1.0)" xfId="2491"/>
    <cellStyle name="Заголовок 3 8" xfId="2492"/>
    <cellStyle name="Заголовок 3 8 2" xfId="2493"/>
    <cellStyle name="Заголовок 3 8 2 2" xfId="2494"/>
    <cellStyle name="Заголовок 3 8 3" xfId="2495"/>
    <cellStyle name="Заголовок 3 8_46EE.2011(v1.0)" xfId="2496"/>
    <cellStyle name="Заголовок 3 9" xfId="2497"/>
    <cellStyle name="Заголовок 3 9 2" xfId="2498"/>
    <cellStyle name="Заголовок 3 9 2 2" xfId="2499"/>
    <cellStyle name="Заголовок 3 9 3" xfId="2500"/>
    <cellStyle name="Заголовок 3 9_46EE.2011(v1.0)" xfId="2501"/>
    <cellStyle name="Заголовок 4 10" xfId="2502"/>
    <cellStyle name="Заголовок 4 10 2" xfId="2503"/>
    <cellStyle name="Заголовок 4 11" xfId="2504"/>
    <cellStyle name="Заголовок 4 2" xfId="2505"/>
    <cellStyle name="Заголовок 4 2 2" xfId="2506"/>
    <cellStyle name="Заголовок 4 2 2 2" xfId="2507"/>
    <cellStyle name="Заголовок 4 2 3" xfId="2508"/>
    <cellStyle name="Заголовок 4 2 3 2" xfId="2509"/>
    <cellStyle name="Заголовок 4 2 4" xfId="2510"/>
    <cellStyle name="Заголовок 4 2 5" xfId="2511"/>
    <cellStyle name="Заголовок 4 2_08" xfId="2512"/>
    <cellStyle name="Заголовок 4 3" xfId="2513"/>
    <cellStyle name="Заголовок 4 3 2" xfId="2514"/>
    <cellStyle name="Заголовок 4 3 2 2" xfId="2515"/>
    <cellStyle name="Заголовок 4 3 3" xfId="2516"/>
    <cellStyle name="Заголовок 4 4" xfId="2517"/>
    <cellStyle name="Заголовок 4 4 2" xfId="2518"/>
    <cellStyle name="Заголовок 4 4 2 2" xfId="2519"/>
    <cellStyle name="Заголовок 4 4 3" xfId="2520"/>
    <cellStyle name="Заголовок 4 5" xfId="2521"/>
    <cellStyle name="Заголовок 4 5 2" xfId="2522"/>
    <cellStyle name="Заголовок 4 5 2 2" xfId="2523"/>
    <cellStyle name="Заголовок 4 5 3" xfId="2524"/>
    <cellStyle name="Заголовок 4 6" xfId="2525"/>
    <cellStyle name="Заголовок 4 6 2" xfId="2526"/>
    <cellStyle name="Заголовок 4 6 2 2" xfId="2527"/>
    <cellStyle name="Заголовок 4 6 2 3" xfId="2528"/>
    <cellStyle name="Заголовок 4 6 2 4" xfId="2529"/>
    <cellStyle name="Заголовок 4 6 3" xfId="2530"/>
    <cellStyle name="Заголовок 4 7" xfId="2531"/>
    <cellStyle name="Заголовок 4 7 2" xfId="2532"/>
    <cellStyle name="Заголовок 4 7 2 2" xfId="2533"/>
    <cellStyle name="Заголовок 4 7 2 3" xfId="2534"/>
    <cellStyle name="Заголовок 4 7 3" xfId="2535"/>
    <cellStyle name="Заголовок 4 7 4" xfId="2536"/>
    <cellStyle name="Заголовок 4 8" xfId="2537"/>
    <cellStyle name="Заголовок 4 8 2" xfId="2538"/>
    <cellStyle name="Заголовок 4 8 2 2" xfId="2539"/>
    <cellStyle name="Заголовок 4 8 2 3" xfId="2540"/>
    <cellStyle name="Заголовок 4 8 3" xfId="2541"/>
    <cellStyle name="Заголовок 4 8 4" xfId="2542"/>
    <cellStyle name="Заголовок 4 9" xfId="2543"/>
    <cellStyle name="Заголовок 4 9 2" xfId="2544"/>
    <cellStyle name="Заголовок 4 9 2 2" xfId="2545"/>
    <cellStyle name="Заголовок 4 9 2 3" xfId="2546"/>
    <cellStyle name="Заголовок 4 9 3" xfId="2547"/>
    <cellStyle name="Заголовок 4 9 4" xfId="2548"/>
    <cellStyle name="ЗАГОЛОВОК1" xfId="2549"/>
    <cellStyle name="ЗАГОЛОВОК1 2" xfId="2550"/>
    <cellStyle name="ЗАГОЛОВОК2" xfId="2551"/>
    <cellStyle name="ЗАГОЛОВОК2 2" xfId="2552"/>
    <cellStyle name="ЗаголовокСтолбца" xfId="2553"/>
    <cellStyle name="ЗаголовокСтолбца 2" xfId="2554"/>
    <cellStyle name="ЗаголовокСтолбца 3" xfId="2555"/>
    <cellStyle name="Защитный" xfId="2556"/>
    <cellStyle name="Защитный 2" xfId="2557"/>
    <cellStyle name="Защитный 2 2" xfId="2558"/>
    <cellStyle name="Защитный 3" xfId="2559"/>
    <cellStyle name="Защитный 3 2" xfId="2560"/>
    <cellStyle name="Защитный 4" xfId="2561"/>
    <cellStyle name="Защитный 5" xfId="2562"/>
    <cellStyle name="Значение" xfId="2563"/>
    <cellStyle name="Значение 2" xfId="2564"/>
    <cellStyle name="Значение 3" xfId="2565"/>
    <cellStyle name="Зоголовок" xfId="2566"/>
    <cellStyle name="Зоголовок 2" xfId="2567"/>
    <cellStyle name="Зоголовок 3" xfId="2568"/>
    <cellStyle name="Итог 10" xfId="2569"/>
    <cellStyle name="Итог 10 2" xfId="2570"/>
    <cellStyle name="Итог 10 3" xfId="2571"/>
    <cellStyle name="Итог 11" xfId="2572"/>
    <cellStyle name="Итог 2" xfId="2573"/>
    <cellStyle name="Итог 2 2" xfId="2574"/>
    <cellStyle name="Итог 2 2 2" xfId="2575"/>
    <cellStyle name="Итог 2 2 3" xfId="2576"/>
    <cellStyle name="Итог 2 3" xfId="2577"/>
    <cellStyle name="Итог 2 3 2" xfId="2578"/>
    <cellStyle name="Итог 2 4" xfId="2579"/>
    <cellStyle name="Итог 2 4 2" xfId="2580"/>
    <cellStyle name="Итог 2 5" xfId="2581"/>
    <cellStyle name="Итог 2 6" xfId="2582"/>
    <cellStyle name="Итог 2_08" xfId="2583"/>
    <cellStyle name="Итог 3" xfId="2584"/>
    <cellStyle name="Итог 3 2" xfId="2585"/>
    <cellStyle name="Итог 3 2 2" xfId="2586"/>
    <cellStyle name="Итог 3 2 3" xfId="2587"/>
    <cellStyle name="Итог 3 3" xfId="2588"/>
    <cellStyle name="Итог 3 4" xfId="2589"/>
    <cellStyle name="Итог 3_46EE.2011(v1.0)" xfId="2590"/>
    <cellStyle name="Итог 4" xfId="2591"/>
    <cellStyle name="Итог 4 2" xfId="2592"/>
    <cellStyle name="Итог 4 2 2" xfId="2593"/>
    <cellStyle name="Итог 4 2 3" xfId="2594"/>
    <cellStyle name="Итог 4 3" xfId="2595"/>
    <cellStyle name="Итог 4 4" xfId="2596"/>
    <cellStyle name="Итог 4_46EE.2011(v1.0)" xfId="2597"/>
    <cellStyle name="Итог 5" xfId="2598"/>
    <cellStyle name="Итог 5 2" xfId="2599"/>
    <cellStyle name="Итог 5 2 2" xfId="2600"/>
    <cellStyle name="Итог 5 2 3" xfId="2601"/>
    <cellStyle name="Итог 5 3" xfId="2602"/>
    <cellStyle name="Итог 5 4" xfId="2603"/>
    <cellStyle name="Итог 5_46EE.2011(v1.0)" xfId="2604"/>
    <cellStyle name="Итог 6" xfId="2605"/>
    <cellStyle name="Итог 6 2" xfId="2606"/>
    <cellStyle name="Итог 6 2 2" xfId="2607"/>
    <cellStyle name="Итог 6 2 3" xfId="2608"/>
    <cellStyle name="Итог 6 3" xfId="2609"/>
    <cellStyle name="Итог 6 4" xfId="2610"/>
    <cellStyle name="Итог 6_46EE.2011(v1.0)" xfId="2611"/>
    <cellStyle name="Итог 7" xfId="2612"/>
    <cellStyle name="Итог 7 2" xfId="2613"/>
    <cellStyle name="Итог 7 2 2" xfId="2614"/>
    <cellStyle name="Итог 7 2 3" xfId="2615"/>
    <cellStyle name="Итог 7 3" xfId="2616"/>
    <cellStyle name="Итог 7 4" xfId="2617"/>
    <cellStyle name="Итог 7_46EE.2011(v1.0)" xfId="2618"/>
    <cellStyle name="Итог 8" xfId="2619"/>
    <cellStyle name="Итог 8 2" xfId="2620"/>
    <cellStyle name="Итог 8 2 2" xfId="2621"/>
    <cellStyle name="Итог 8 2 3" xfId="2622"/>
    <cellStyle name="Итог 8 3" xfId="2623"/>
    <cellStyle name="Итог 8 4" xfId="2624"/>
    <cellStyle name="Итог 8_46EE.2011(v1.0)" xfId="2625"/>
    <cellStyle name="Итог 9" xfId="2626"/>
    <cellStyle name="Итог 9 2" xfId="2627"/>
    <cellStyle name="Итог 9 2 2" xfId="2628"/>
    <cellStyle name="Итог 9 2 3" xfId="2629"/>
    <cellStyle name="Итог 9 3" xfId="2630"/>
    <cellStyle name="Итог 9 4" xfId="2631"/>
    <cellStyle name="Итог 9_46EE.2011(v1.0)" xfId="2632"/>
    <cellStyle name="Итого" xfId="2633"/>
    <cellStyle name="Итого 2" xfId="2634"/>
    <cellStyle name="Итого 3" xfId="2635"/>
    <cellStyle name="ИТОГОВЫЙ" xfId="2636"/>
    <cellStyle name="ИТОГОВЫЙ 10" xfId="2637"/>
    <cellStyle name="ИТОГОВЫЙ 2" xfId="2638"/>
    <cellStyle name="ИТОГОВЫЙ 2 2" xfId="2639"/>
    <cellStyle name="ИТОГОВЫЙ 2 3" xfId="2640"/>
    <cellStyle name="ИТОГОВЫЙ 3" xfId="2641"/>
    <cellStyle name="ИТОГОВЫЙ 3 2" xfId="2642"/>
    <cellStyle name="ИТОГОВЫЙ 3 3" xfId="2643"/>
    <cellStyle name="ИТОГОВЫЙ 4" xfId="2644"/>
    <cellStyle name="ИТОГОВЫЙ 4 2" xfId="2645"/>
    <cellStyle name="ИТОГОВЫЙ 4 3" xfId="2646"/>
    <cellStyle name="ИТОГОВЫЙ 5" xfId="2647"/>
    <cellStyle name="ИТОГОВЫЙ 5 2" xfId="2648"/>
    <cellStyle name="ИТОГОВЫЙ 5 3" xfId="2649"/>
    <cellStyle name="ИТОГОВЫЙ 6" xfId="2650"/>
    <cellStyle name="ИТОГОВЫЙ 6 2" xfId="2651"/>
    <cellStyle name="ИТОГОВЫЙ 6 3" xfId="2652"/>
    <cellStyle name="ИТОГОВЫЙ 7" xfId="2653"/>
    <cellStyle name="ИТОГОВЫЙ 7 2" xfId="2654"/>
    <cellStyle name="ИТОГОВЫЙ 7 3" xfId="2655"/>
    <cellStyle name="ИТОГОВЫЙ 8" xfId="2656"/>
    <cellStyle name="ИТОГОВЫЙ 8 2" xfId="2657"/>
    <cellStyle name="ИТОГОВЫЙ 8 3" xfId="2658"/>
    <cellStyle name="ИТОГОВЫЙ 9" xfId="2659"/>
    <cellStyle name="ИТОГОВЫЙ_1" xfId="2660"/>
    <cellStyle name="Контрольная ячейка 10" xfId="2661"/>
    <cellStyle name="Контрольная ячейка 10 2" xfId="2662"/>
    <cellStyle name="Контрольная ячейка 10 3" xfId="2663"/>
    <cellStyle name="Контрольная ячейка 11" xfId="2664"/>
    <cellStyle name="Контрольная ячейка 12" xfId="2665"/>
    <cellStyle name="Контрольная ячейка 2" xfId="2666"/>
    <cellStyle name="Контрольная ячейка 2 2" xfId="2667"/>
    <cellStyle name="Контрольная ячейка 2 2 2" xfId="2668"/>
    <cellStyle name="Контрольная ячейка 2 2 3" xfId="2669"/>
    <cellStyle name="Контрольная ячейка 2 3" xfId="2670"/>
    <cellStyle name="Контрольная ячейка 2 3 2" xfId="2671"/>
    <cellStyle name="Контрольная ячейка 2 4" xfId="2672"/>
    <cellStyle name="Контрольная ячейка 2 4 2" xfId="2673"/>
    <cellStyle name="Контрольная ячейка 2 5" xfId="2674"/>
    <cellStyle name="Контрольная ячейка 2 6" xfId="2675"/>
    <cellStyle name="Контрольная ячейка 2_08" xfId="2676"/>
    <cellStyle name="Контрольная ячейка 3" xfId="2677"/>
    <cellStyle name="Контрольная ячейка 3 2" xfId="2678"/>
    <cellStyle name="Контрольная ячейка 3 2 2" xfId="2679"/>
    <cellStyle name="Контрольная ячейка 3 2 3" xfId="2680"/>
    <cellStyle name="Контрольная ячейка 3 3" xfId="2681"/>
    <cellStyle name="Контрольная ячейка 3 4" xfId="2682"/>
    <cellStyle name="Контрольная ячейка 3_46EE.2011(v1.0)" xfId="2683"/>
    <cellStyle name="Контрольная ячейка 4" xfId="2684"/>
    <cellStyle name="Контрольная ячейка 4 2" xfId="2685"/>
    <cellStyle name="Контрольная ячейка 4 2 2" xfId="2686"/>
    <cellStyle name="Контрольная ячейка 4 2 3" xfId="2687"/>
    <cellStyle name="Контрольная ячейка 4 3" xfId="2688"/>
    <cellStyle name="Контрольная ячейка 4 4" xfId="2689"/>
    <cellStyle name="Контрольная ячейка 4_46EE.2011(v1.0)" xfId="2690"/>
    <cellStyle name="Контрольная ячейка 5" xfId="2691"/>
    <cellStyle name="Контрольная ячейка 5 2" xfId="2692"/>
    <cellStyle name="Контрольная ячейка 5 2 2" xfId="2693"/>
    <cellStyle name="Контрольная ячейка 5 2 3" xfId="2694"/>
    <cellStyle name="Контрольная ячейка 5 3" xfId="2695"/>
    <cellStyle name="Контрольная ячейка 5 4" xfId="2696"/>
    <cellStyle name="Контрольная ячейка 5_46EE.2011(v1.0)" xfId="2697"/>
    <cellStyle name="Контрольная ячейка 6" xfId="2698"/>
    <cellStyle name="Контрольная ячейка 6 2" xfId="2699"/>
    <cellStyle name="Контрольная ячейка 6 2 2" xfId="2700"/>
    <cellStyle name="Контрольная ячейка 6 2 3" xfId="2701"/>
    <cellStyle name="Контрольная ячейка 6 3" xfId="2702"/>
    <cellStyle name="Контрольная ячейка 6 4" xfId="2703"/>
    <cellStyle name="Контрольная ячейка 6_46EE.2011(v1.0)" xfId="2704"/>
    <cellStyle name="Контрольная ячейка 7" xfId="2705"/>
    <cellStyle name="Контрольная ячейка 7 2" xfId="2706"/>
    <cellStyle name="Контрольная ячейка 7 2 2" xfId="2707"/>
    <cellStyle name="Контрольная ячейка 7 2 3" xfId="2708"/>
    <cellStyle name="Контрольная ячейка 7 3" xfId="2709"/>
    <cellStyle name="Контрольная ячейка 7 4" xfId="2710"/>
    <cellStyle name="Контрольная ячейка 7_46EE.2011(v1.0)" xfId="2711"/>
    <cellStyle name="Контрольная ячейка 8" xfId="2712"/>
    <cellStyle name="Контрольная ячейка 8 2" xfId="2713"/>
    <cellStyle name="Контрольная ячейка 8 2 2" xfId="2714"/>
    <cellStyle name="Контрольная ячейка 8 2 3" xfId="2715"/>
    <cellStyle name="Контрольная ячейка 8 3" xfId="2716"/>
    <cellStyle name="Контрольная ячейка 8 4" xfId="2717"/>
    <cellStyle name="Контрольная ячейка 8_46EE.2011(v1.0)" xfId="2718"/>
    <cellStyle name="Контрольная ячейка 9" xfId="2719"/>
    <cellStyle name="Контрольная ячейка 9 2" xfId="2720"/>
    <cellStyle name="Контрольная ячейка 9 2 2" xfId="2721"/>
    <cellStyle name="Контрольная ячейка 9 2 3" xfId="2722"/>
    <cellStyle name="Контрольная ячейка 9 3" xfId="2723"/>
    <cellStyle name="Контрольная ячейка 9 4" xfId="2724"/>
    <cellStyle name="Контрольная ячейка 9_46EE.2011(v1.0)" xfId="2725"/>
    <cellStyle name="Мои наименования показателей" xfId="2726"/>
    <cellStyle name="Мои наименования показателей 10" xfId="2727"/>
    <cellStyle name="Мои наименования показателей 2" xfId="2728"/>
    <cellStyle name="Мои наименования показателей 2 10" xfId="2729"/>
    <cellStyle name="Мои наименования показателей 2 2" xfId="2730"/>
    <cellStyle name="Мои наименования показателей 2 2 2" xfId="2731"/>
    <cellStyle name="Мои наименования показателей 2 2 3" xfId="2732"/>
    <cellStyle name="Мои наименования показателей 2 3" xfId="2733"/>
    <cellStyle name="Мои наименования показателей 2 3 2" xfId="2734"/>
    <cellStyle name="Мои наименования показателей 2 3 3" xfId="2735"/>
    <cellStyle name="Мои наименования показателей 2 4" xfId="2736"/>
    <cellStyle name="Мои наименования показателей 2 4 2" xfId="2737"/>
    <cellStyle name="Мои наименования показателей 2 4 3" xfId="2738"/>
    <cellStyle name="Мои наименования показателей 2 5" xfId="2739"/>
    <cellStyle name="Мои наименования показателей 2 5 2" xfId="2740"/>
    <cellStyle name="Мои наименования показателей 2 5 3" xfId="2741"/>
    <cellStyle name="Мои наименования показателей 2 6" xfId="2742"/>
    <cellStyle name="Мои наименования показателей 2 6 2" xfId="2743"/>
    <cellStyle name="Мои наименования показателей 2 6 3" xfId="2744"/>
    <cellStyle name="Мои наименования показателей 2 7" xfId="2745"/>
    <cellStyle name="Мои наименования показателей 2 7 2" xfId="2746"/>
    <cellStyle name="Мои наименования показателей 2 7 3" xfId="2747"/>
    <cellStyle name="Мои наименования показателей 2 8" xfId="2748"/>
    <cellStyle name="Мои наименования показателей 2 8 2" xfId="2749"/>
    <cellStyle name="Мои наименования показателей 2 8 3" xfId="2750"/>
    <cellStyle name="Мои наименования показателей 2 9" xfId="2751"/>
    <cellStyle name="Мои наименования показателей 2_1" xfId="2752"/>
    <cellStyle name="Мои наименования показателей 3" xfId="2753"/>
    <cellStyle name="Мои наименования показателей 3 10" xfId="2754"/>
    <cellStyle name="Мои наименования показателей 3 2" xfId="2755"/>
    <cellStyle name="Мои наименования показателей 3 2 2" xfId="2756"/>
    <cellStyle name="Мои наименования показателей 3 2 3" xfId="2757"/>
    <cellStyle name="Мои наименования показателей 3 3" xfId="2758"/>
    <cellStyle name="Мои наименования показателей 3 3 2" xfId="2759"/>
    <cellStyle name="Мои наименования показателей 3 3 3" xfId="2760"/>
    <cellStyle name="Мои наименования показателей 3 4" xfId="2761"/>
    <cellStyle name="Мои наименования показателей 3 4 2" xfId="2762"/>
    <cellStyle name="Мои наименования показателей 3 4 3" xfId="2763"/>
    <cellStyle name="Мои наименования показателей 3 5" xfId="2764"/>
    <cellStyle name="Мои наименования показателей 3 5 2" xfId="2765"/>
    <cellStyle name="Мои наименования показателей 3 5 3" xfId="2766"/>
    <cellStyle name="Мои наименования показателей 3 6" xfId="2767"/>
    <cellStyle name="Мои наименования показателей 3 6 2" xfId="2768"/>
    <cellStyle name="Мои наименования показателей 3 6 3" xfId="2769"/>
    <cellStyle name="Мои наименования показателей 3 7" xfId="2770"/>
    <cellStyle name="Мои наименования показателей 3 7 2" xfId="2771"/>
    <cellStyle name="Мои наименования показателей 3 7 3" xfId="2772"/>
    <cellStyle name="Мои наименования показателей 3 8" xfId="2773"/>
    <cellStyle name="Мои наименования показателей 3 8 2" xfId="2774"/>
    <cellStyle name="Мои наименования показателей 3 8 3" xfId="2775"/>
    <cellStyle name="Мои наименования показателей 3 9" xfId="2776"/>
    <cellStyle name="Мои наименования показателей 3_1" xfId="2777"/>
    <cellStyle name="Мои наименования показателей 4" xfId="2778"/>
    <cellStyle name="Мои наименования показателей 4 10" xfId="2779"/>
    <cellStyle name="Мои наименования показателей 4 2" xfId="2780"/>
    <cellStyle name="Мои наименования показателей 4 2 2" xfId="2781"/>
    <cellStyle name="Мои наименования показателей 4 2 3" xfId="2782"/>
    <cellStyle name="Мои наименования показателей 4 3" xfId="2783"/>
    <cellStyle name="Мои наименования показателей 4 3 2" xfId="2784"/>
    <cellStyle name="Мои наименования показателей 4 3 3" xfId="2785"/>
    <cellStyle name="Мои наименования показателей 4 4" xfId="2786"/>
    <cellStyle name="Мои наименования показателей 4 4 2" xfId="2787"/>
    <cellStyle name="Мои наименования показателей 4 4 3" xfId="2788"/>
    <cellStyle name="Мои наименования показателей 4 5" xfId="2789"/>
    <cellStyle name="Мои наименования показателей 4 5 2" xfId="2790"/>
    <cellStyle name="Мои наименования показателей 4 5 3" xfId="2791"/>
    <cellStyle name="Мои наименования показателей 4 6" xfId="2792"/>
    <cellStyle name="Мои наименования показателей 4 6 2" xfId="2793"/>
    <cellStyle name="Мои наименования показателей 4 6 3" xfId="2794"/>
    <cellStyle name="Мои наименования показателей 4 7" xfId="2795"/>
    <cellStyle name="Мои наименования показателей 4 7 2" xfId="2796"/>
    <cellStyle name="Мои наименования показателей 4 7 3" xfId="2797"/>
    <cellStyle name="Мои наименования показателей 4 8" xfId="2798"/>
    <cellStyle name="Мои наименования показателей 4 8 2" xfId="2799"/>
    <cellStyle name="Мои наименования показателей 4 8 3" xfId="2800"/>
    <cellStyle name="Мои наименования показателей 4 9" xfId="2801"/>
    <cellStyle name="Мои наименования показателей 4_1" xfId="2802"/>
    <cellStyle name="Мои наименования показателей 5" xfId="2803"/>
    <cellStyle name="Мои наименования показателей 5 10" xfId="2804"/>
    <cellStyle name="Мои наименования показателей 5 2" xfId="2805"/>
    <cellStyle name="Мои наименования показателей 5 2 2" xfId="2806"/>
    <cellStyle name="Мои наименования показателей 5 2 3" xfId="2807"/>
    <cellStyle name="Мои наименования показателей 5 3" xfId="2808"/>
    <cellStyle name="Мои наименования показателей 5 3 2" xfId="2809"/>
    <cellStyle name="Мои наименования показателей 5 3 3" xfId="2810"/>
    <cellStyle name="Мои наименования показателей 5 4" xfId="2811"/>
    <cellStyle name="Мои наименования показателей 5 4 2" xfId="2812"/>
    <cellStyle name="Мои наименования показателей 5 4 3" xfId="2813"/>
    <cellStyle name="Мои наименования показателей 5 5" xfId="2814"/>
    <cellStyle name="Мои наименования показателей 5 5 2" xfId="2815"/>
    <cellStyle name="Мои наименования показателей 5 5 3" xfId="2816"/>
    <cellStyle name="Мои наименования показателей 5 6" xfId="2817"/>
    <cellStyle name="Мои наименования показателей 5 6 2" xfId="2818"/>
    <cellStyle name="Мои наименования показателей 5 6 3" xfId="2819"/>
    <cellStyle name="Мои наименования показателей 5 7" xfId="2820"/>
    <cellStyle name="Мои наименования показателей 5 7 2" xfId="2821"/>
    <cellStyle name="Мои наименования показателей 5 7 3" xfId="2822"/>
    <cellStyle name="Мои наименования показателей 5 8" xfId="2823"/>
    <cellStyle name="Мои наименования показателей 5 8 2" xfId="2824"/>
    <cellStyle name="Мои наименования показателей 5 8 3" xfId="2825"/>
    <cellStyle name="Мои наименования показателей 5 9" xfId="2826"/>
    <cellStyle name="Мои наименования показателей 5_1" xfId="2827"/>
    <cellStyle name="Мои наименования показателей 6" xfId="2828"/>
    <cellStyle name="Мои наименования показателей 6 2" xfId="2829"/>
    <cellStyle name="Мои наименования показателей 6 2 2" xfId="2830"/>
    <cellStyle name="Мои наименования показателей 6 2 3" xfId="2831"/>
    <cellStyle name="Мои наименования показателей 6 3" xfId="2832"/>
    <cellStyle name="Мои наименования показателей 6 4" xfId="2833"/>
    <cellStyle name="Мои наименования показателей 6_46EE.2011(v1.0)" xfId="2834"/>
    <cellStyle name="Мои наименования показателей 7" xfId="2835"/>
    <cellStyle name="Мои наименования показателей 7 2" xfId="2836"/>
    <cellStyle name="Мои наименования показателей 7 2 2" xfId="2837"/>
    <cellStyle name="Мои наименования показателей 7 2 3" xfId="2838"/>
    <cellStyle name="Мои наименования показателей 7 3" xfId="2839"/>
    <cellStyle name="Мои наименования показателей 7 4" xfId="2840"/>
    <cellStyle name="Мои наименования показателей 7_46EE.2011(v1.0)" xfId="2841"/>
    <cellStyle name="Мои наименования показателей 8" xfId="2842"/>
    <cellStyle name="Мои наименования показателей 8 2" xfId="2843"/>
    <cellStyle name="Мои наименования показателей 8 2 2" xfId="2844"/>
    <cellStyle name="Мои наименования показателей 8 2 3" xfId="2845"/>
    <cellStyle name="Мои наименования показателей 8 3" xfId="2846"/>
    <cellStyle name="Мои наименования показателей 8 4" xfId="2847"/>
    <cellStyle name="Мои наименования показателей 8_46EE.2011(v1.0)" xfId="2848"/>
    <cellStyle name="Мои наименования показателей 9" xfId="2849"/>
    <cellStyle name="Мои наименования показателей_46TE.RT(v1.0)" xfId="2850"/>
    <cellStyle name="Мой заголовок" xfId="2851"/>
    <cellStyle name="Мой заголовок 2" xfId="2852"/>
    <cellStyle name="Мой заголовок 3" xfId="2853"/>
    <cellStyle name="Мой заголовок листа" xfId="2854"/>
    <cellStyle name="Мой заголовок листа 2" xfId="2855"/>
    <cellStyle name="Мой заголовок листа 3" xfId="2856"/>
    <cellStyle name="назв фил" xfId="2857"/>
    <cellStyle name="назв фил 2" xfId="2858"/>
    <cellStyle name="назв фил 3" xfId="2859"/>
    <cellStyle name="Название 10" xfId="2860"/>
    <cellStyle name="Название 10 2" xfId="2861"/>
    <cellStyle name="Название 10 3" xfId="2862"/>
    <cellStyle name="Название 11" xfId="2863"/>
    <cellStyle name="Название 2" xfId="2864"/>
    <cellStyle name="Название 2 2" xfId="2865"/>
    <cellStyle name="Название 2 2 2" xfId="2866"/>
    <cellStyle name="Название 2 2 3" xfId="2867"/>
    <cellStyle name="Название 2 3" xfId="2868"/>
    <cellStyle name="Название 2 3 2" xfId="2869"/>
    <cellStyle name="Название 2 4" xfId="2870"/>
    <cellStyle name="Название 2 4 2" xfId="2871"/>
    <cellStyle name="Название 2 5" xfId="2872"/>
    <cellStyle name="Название 2 6" xfId="2873"/>
    <cellStyle name="Название 2_08" xfId="2874"/>
    <cellStyle name="Название 3" xfId="2875"/>
    <cellStyle name="Название 3 2" xfId="2876"/>
    <cellStyle name="Название 3 2 2" xfId="2877"/>
    <cellStyle name="Название 3 2 3" xfId="2878"/>
    <cellStyle name="Название 3 3" xfId="2879"/>
    <cellStyle name="Название 3 4" xfId="2880"/>
    <cellStyle name="Название 4" xfId="2881"/>
    <cellStyle name="Название 4 2" xfId="2882"/>
    <cellStyle name="Название 4 2 2" xfId="2883"/>
    <cellStyle name="Название 4 2 3" xfId="2884"/>
    <cellStyle name="Название 4 3" xfId="2885"/>
    <cellStyle name="Название 4 4" xfId="2886"/>
    <cellStyle name="Название 5" xfId="2887"/>
    <cellStyle name="Название 5 2" xfId="2888"/>
    <cellStyle name="Название 5 2 2" xfId="2889"/>
    <cellStyle name="Название 5 2 3" xfId="2890"/>
    <cellStyle name="Название 5 3" xfId="2891"/>
    <cellStyle name="Название 5 4" xfId="2892"/>
    <cellStyle name="Название 6" xfId="2893"/>
    <cellStyle name="Название 6 2" xfId="2894"/>
    <cellStyle name="Название 6 2 2" xfId="2895"/>
    <cellStyle name="Название 6 2 3" xfId="2896"/>
    <cellStyle name="Название 6 3" xfId="2897"/>
    <cellStyle name="Название 6 4" xfId="2898"/>
    <cellStyle name="Название 7" xfId="2899"/>
    <cellStyle name="Название 7 2" xfId="2900"/>
    <cellStyle name="Название 7 2 2" xfId="2901"/>
    <cellStyle name="Название 7 2 3" xfId="2902"/>
    <cellStyle name="Название 7 3" xfId="2903"/>
    <cellStyle name="Название 7 4" xfId="2904"/>
    <cellStyle name="Название 8" xfId="2905"/>
    <cellStyle name="Название 8 2" xfId="2906"/>
    <cellStyle name="Название 8 2 2" xfId="2907"/>
    <cellStyle name="Название 8 2 3" xfId="2908"/>
    <cellStyle name="Название 8 3" xfId="2909"/>
    <cellStyle name="Название 8 4" xfId="2910"/>
    <cellStyle name="Название 9" xfId="2911"/>
    <cellStyle name="Название 9 2" xfId="2912"/>
    <cellStyle name="Название 9 2 2" xfId="2913"/>
    <cellStyle name="Название 9 2 3" xfId="2914"/>
    <cellStyle name="Название 9 3" xfId="2915"/>
    <cellStyle name="Название 9 4" xfId="2916"/>
    <cellStyle name="Нейтральный 10" xfId="2917"/>
    <cellStyle name="Нейтральный 10 2" xfId="2918"/>
    <cellStyle name="Нейтральный 10 3" xfId="2919"/>
    <cellStyle name="Нейтральный 11" xfId="2920"/>
    <cellStyle name="Нейтральный 12" xfId="2921"/>
    <cellStyle name="Нейтральный 2" xfId="2922"/>
    <cellStyle name="Нейтральный 2 2" xfId="2923"/>
    <cellStyle name="Нейтральный 2 2 2" xfId="2924"/>
    <cellStyle name="Нейтральный 2 2 3" xfId="2925"/>
    <cellStyle name="Нейтральный 2 3" xfId="2926"/>
    <cellStyle name="Нейтральный 2 3 2" xfId="2927"/>
    <cellStyle name="Нейтральный 2 4" xfId="2928"/>
    <cellStyle name="Нейтральный 2 4 2" xfId="2929"/>
    <cellStyle name="Нейтральный 2 5" xfId="2930"/>
    <cellStyle name="Нейтральный 2 6" xfId="2931"/>
    <cellStyle name="Нейтральный 2_08" xfId="2932"/>
    <cellStyle name="Нейтральный 3" xfId="2933"/>
    <cellStyle name="Нейтральный 3 2" xfId="2934"/>
    <cellStyle name="Нейтральный 3 2 2" xfId="2935"/>
    <cellStyle name="Нейтральный 3 2 3" xfId="2936"/>
    <cellStyle name="Нейтральный 3 3" xfId="2937"/>
    <cellStyle name="Нейтральный 3 4" xfId="2938"/>
    <cellStyle name="Нейтральный 4" xfId="2939"/>
    <cellStyle name="Нейтральный 4 2" xfId="2940"/>
    <cellStyle name="Нейтральный 4 2 2" xfId="2941"/>
    <cellStyle name="Нейтральный 4 2 3" xfId="2942"/>
    <cellStyle name="Нейтральный 4 3" xfId="2943"/>
    <cellStyle name="Нейтральный 4 4" xfId="2944"/>
    <cellStyle name="Нейтральный 5" xfId="2945"/>
    <cellStyle name="Нейтральный 5 2" xfId="2946"/>
    <cellStyle name="Нейтральный 5 2 2" xfId="2947"/>
    <cellStyle name="Нейтральный 5 2 3" xfId="2948"/>
    <cellStyle name="Нейтральный 5 3" xfId="2949"/>
    <cellStyle name="Нейтральный 5 4" xfId="2950"/>
    <cellStyle name="Нейтральный 6" xfId="2951"/>
    <cellStyle name="Нейтральный 6 2" xfId="2952"/>
    <cellStyle name="Нейтральный 6 2 2" xfId="2953"/>
    <cellStyle name="Нейтральный 6 2 3" xfId="2954"/>
    <cellStyle name="Нейтральный 6 3" xfId="2955"/>
    <cellStyle name="Нейтральный 6 4" xfId="2956"/>
    <cellStyle name="Нейтральный 7" xfId="2957"/>
    <cellStyle name="Нейтральный 7 2" xfId="2958"/>
    <cellStyle name="Нейтральный 7 2 2" xfId="2959"/>
    <cellStyle name="Нейтральный 7 2 3" xfId="2960"/>
    <cellStyle name="Нейтральный 7 3" xfId="2961"/>
    <cellStyle name="Нейтральный 7 4" xfId="2962"/>
    <cellStyle name="Нейтральный 8" xfId="2963"/>
    <cellStyle name="Нейтральный 8 2" xfId="2964"/>
    <cellStyle name="Нейтральный 8 2 2" xfId="2965"/>
    <cellStyle name="Нейтральный 8 2 3" xfId="2966"/>
    <cellStyle name="Нейтральный 8 3" xfId="2967"/>
    <cellStyle name="Нейтральный 8 4" xfId="2968"/>
    <cellStyle name="Нейтральный 9" xfId="2969"/>
    <cellStyle name="Нейтральный 9 2" xfId="2970"/>
    <cellStyle name="Нейтральный 9 2 2" xfId="2971"/>
    <cellStyle name="Нейтральный 9 2 3" xfId="2972"/>
    <cellStyle name="Нейтральный 9 3" xfId="2973"/>
    <cellStyle name="Нейтральный 9 4" xfId="2974"/>
    <cellStyle name="Обычный" xfId="0" builtinId="0"/>
    <cellStyle name="Обычный 10" xfId="2975"/>
    <cellStyle name="Обычный 10 2" xfId="2976"/>
    <cellStyle name="Обычный 10 2 2" xfId="2977"/>
    <cellStyle name="Обычный 10 2 2 2" xfId="2978"/>
    <cellStyle name="Обычный 10 2 3" xfId="2979"/>
    <cellStyle name="Обычный 10 2 3 2" xfId="2980"/>
    <cellStyle name="Обычный 10 2 4" xfId="2981"/>
    <cellStyle name="Обычный 10 2 4 2" xfId="2982"/>
    <cellStyle name="Обычный 10 2 4 2 2" xfId="2983"/>
    <cellStyle name="Обычный 10 2 4 3" xfId="2984"/>
    <cellStyle name="Обычный 10 2 4 4" xfId="2985"/>
    <cellStyle name="Обычный 10 2 5" xfId="2986"/>
    <cellStyle name="Обычный 10 2 6" xfId="2987"/>
    <cellStyle name="Обычный 10 3" xfId="2988"/>
    <cellStyle name="Обычный 10 3 2" xfId="2989"/>
    <cellStyle name="Обычный 10 3 3" xfId="2990"/>
    <cellStyle name="Обычный 10 4" xfId="2991"/>
    <cellStyle name="Обычный 10 5" xfId="2992"/>
    <cellStyle name="Обычный 10 5 2" xfId="2993"/>
    <cellStyle name="Обычный 10 6" xfId="2994"/>
    <cellStyle name="Обычный 10 7" xfId="2995"/>
    <cellStyle name="Обычный 10_сверка" xfId="2996"/>
    <cellStyle name="Обычный 11" xfId="2997"/>
    <cellStyle name="Обычный 11 2" xfId="2998"/>
    <cellStyle name="Обычный 11 3" xfId="2999"/>
    <cellStyle name="Обычный 11 4" xfId="3000"/>
    <cellStyle name="Обычный 11 5" xfId="3001"/>
    <cellStyle name="Обычный 11 6" xfId="3002"/>
    <cellStyle name="Обычный 11_сверка" xfId="3003"/>
    <cellStyle name="Обычный 12" xfId="3004"/>
    <cellStyle name="Обычный 12 2" xfId="3005"/>
    <cellStyle name="Обычный 12 3" xfId="3006"/>
    <cellStyle name="Обычный 13" xfId="3007"/>
    <cellStyle name="Обычный 13 2" xfId="3008"/>
    <cellStyle name="Обычный 13 3" xfId="3009"/>
    <cellStyle name="Обычный 14" xfId="3010"/>
    <cellStyle name="Обычный 14 2" xfId="3011"/>
    <cellStyle name="Обычный 14 3" xfId="3012"/>
    <cellStyle name="Обычный 15" xfId="3013"/>
    <cellStyle name="Обычный 15 2" xfId="3014"/>
    <cellStyle name="Обычный 15 2 2" xfId="3015"/>
    <cellStyle name="Обычный 15 3" xfId="3016"/>
    <cellStyle name="Обычный 15 4" xfId="3017"/>
    <cellStyle name="Обычный 16" xfId="3018"/>
    <cellStyle name="Обычный 16 2" xfId="3019"/>
    <cellStyle name="Обычный 16 2 2" xfId="3020"/>
    <cellStyle name="Обычный 16 2 3" xfId="3021"/>
    <cellStyle name="Обычный 16 3" xfId="3022"/>
    <cellStyle name="Обычный 16 4" xfId="3023"/>
    <cellStyle name="Обычный 17" xfId="3024"/>
    <cellStyle name="Обычный 17 2" xfId="3025"/>
    <cellStyle name="Обычный 17 2 2" xfId="3026"/>
    <cellStyle name="Обычный 17 3" xfId="3027"/>
    <cellStyle name="Обычный 17 3 2" xfId="3028"/>
    <cellStyle name="Обычный 17 4" xfId="3029"/>
    <cellStyle name="Обычный 18" xfId="3030"/>
    <cellStyle name="Обычный 18 2" xfId="3031"/>
    <cellStyle name="Обычный 19" xfId="3032"/>
    <cellStyle name="Обычный 19 2" xfId="3033"/>
    <cellStyle name="Обычный 19 3" xfId="3034"/>
    <cellStyle name="Обычный 19 4" xfId="3035"/>
    <cellStyle name="Обычный 19_НОВЫЙ_Информация по поставщикам о стоимости" xfId="3036"/>
    <cellStyle name="Обычный 2" xfId="3037"/>
    <cellStyle name="Обычный 2 10" xfId="3038"/>
    <cellStyle name="Обычный 2 10 2" xfId="3039"/>
    <cellStyle name="Обычный 2 10 2 2" xfId="3040"/>
    <cellStyle name="Обычный 2 10 3" xfId="3041"/>
    <cellStyle name="Обычный 2 11" xfId="3042"/>
    <cellStyle name="Обычный 2 11 2" xfId="3043"/>
    <cellStyle name="Обычный 2 11 3" xfId="3044"/>
    <cellStyle name="Обычный 2 12" xfId="3045"/>
    <cellStyle name="Обычный 2 12 2" xfId="3046"/>
    <cellStyle name="Обычный 2 12 2 2" xfId="3047"/>
    <cellStyle name="Обычный 2 12 3" xfId="3048"/>
    <cellStyle name="Обычный 2 12 4" xfId="3049"/>
    <cellStyle name="Обычный 2 13" xfId="3050"/>
    <cellStyle name="Обычный 2 13 2" xfId="3051"/>
    <cellStyle name="Обычный 2 13 2 2" xfId="3052"/>
    <cellStyle name="Обычный 2 13 3" xfId="3053"/>
    <cellStyle name="Обычный 2 13 4" xfId="3054"/>
    <cellStyle name="Обычный 2 14" xfId="3055"/>
    <cellStyle name="Обычный 2 15" xfId="3056"/>
    <cellStyle name="Обычный 2 16" xfId="3057"/>
    <cellStyle name="Обычный 2 19" xfId="3058"/>
    <cellStyle name="Обычный 2 2" xfId="3059"/>
    <cellStyle name="Обычный 2 2 2" xfId="3060"/>
    <cellStyle name="Обычный 2 2 2 2" xfId="3061"/>
    <cellStyle name="Обычный 2 2 2 2 2" xfId="3062"/>
    <cellStyle name="Обычный 2 2 2 3" xfId="3063"/>
    <cellStyle name="Обычный 2 2 2 4" xfId="3064"/>
    <cellStyle name="Обычный 2 2 3" xfId="3065"/>
    <cellStyle name="Обычный 2 2 3 2" xfId="3066"/>
    <cellStyle name="Обычный 2 2 3 3" xfId="3067"/>
    <cellStyle name="Обычный 2 2 4" xfId="3068"/>
    <cellStyle name="Обычный 2 2 4 2" xfId="3069"/>
    <cellStyle name="Обычный 2 2 4 3" xfId="3070"/>
    <cellStyle name="Обычный 2 2 5" xfId="3071"/>
    <cellStyle name="Обычный 2 2 6" xfId="3072"/>
    <cellStyle name="Обычный 2 2 7" xfId="3073"/>
    <cellStyle name="Обычный 2 2 8" xfId="3074"/>
    <cellStyle name="Обычный 2 2_46EE.2011(v1.0)" xfId="3075"/>
    <cellStyle name="Обычный 2 3" xfId="3076"/>
    <cellStyle name="Обычный 2 3 2" xfId="3077"/>
    <cellStyle name="Обычный 2 3 2 2" xfId="3078"/>
    <cellStyle name="Обычный 2 3 2 3" xfId="3079"/>
    <cellStyle name="Обычный 2 3 2 4" xfId="3080"/>
    <cellStyle name="Обычный 2 3 3" xfId="3081"/>
    <cellStyle name="Обычный 2 3 3 2" xfId="3082"/>
    <cellStyle name="Обычный 2 3 3 3" xfId="3083"/>
    <cellStyle name="Обычный 2 3 4" xfId="3084"/>
    <cellStyle name="Обычный 2 3 4 2" xfId="3085"/>
    <cellStyle name="Обычный 2 3 5" xfId="3086"/>
    <cellStyle name="Обычный 2 3 6" xfId="3087"/>
    <cellStyle name="Обычный 2 3 7" xfId="3088"/>
    <cellStyle name="Обычный 2 3_46EE.2011(v1.0)" xfId="3089"/>
    <cellStyle name="Обычный 2 4" xfId="3090"/>
    <cellStyle name="Обычный 2 4 2" xfId="3091"/>
    <cellStyle name="Обычный 2 4 2 2" xfId="3092"/>
    <cellStyle name="Обычный 2 4 2 2 2" xfId="3093"/>
    <cellStyle name="Обычный 2 4 2 3" xfId="3094"/>
    <cellStyle name="Обычный 2 4 2 4" xfId="3095"/>
    <cellStyle name="Обычный 2 4 2 4 2" xfId="3096"/>
    <cellStyle name="Обычный 2 4 2 5" xfId="3097"/>
    <cellStyle name="Обычный 2 4 2 6" xfId="3098"/>
    <cellStyle name="Обычный 2 4 2_сверка" xfId="3099"/>
    <cellStyle name="Обычный 2 4 3" xfId="3100"/>
    <cellStyle name="Обычный 2 4 3 2" xfId="3101"/>
    <cellStyle name="Обычный 2 4 4" xfId="3102"/>
    <cellStyle name="Обычный 2 4 5" xfId="3103"/>
    <cellStyle name="Обычный 2 4 5 2" xfId="3104"/>
    <cellStyle name="Обычный 2 4 6" xfId="3105"/>
    <cellStyle name="Обычный 2 4 7" xfId="3106"/>
    <cellStyle name="Обычный 2 4 8" xfId="3107"/>
    <cellStyle name="Обычный 2 4_46EE.2011(v1.0)" xfId="3108"/>
    <cellStyle name="Обычный 2 5" xfId="3109"/>
    <cellStyle name="Обычный 2 5 2" xfId="3110"/>
    <cellStyle name="Обычный 2 5 2 2" xfId="3111"/>
    <cellStyle name="Обычный 2 5 2 3" xfId="3112"/>
    <cellStyle name="Обычный 2 5 3" xfId="3113"/>
    <cellStyle name="Обычный 2 5 4" xfId="3114"/>
    <cellStyle name="Обычный 2 5 5" xfId="3115"/>
    <cellStyle name="Обычный 2 5_46EE.2011(v1.0)" xfId="3116"/>
    <cellStyle name="Обычный 2 6" xfId="3117"/>
    <cellStyle name="Обычный 2 6 2" xfId="3118"/>
    <cellStyle name="Обычный 2 6 2 2" xfId="3119"/>
    <cellStyle name="Обычный 2 6 2 3" xfId="3120"/>
    <cellStyle name="Обычный 2 6 3" xfId="3121"/>
    <cellStyle name="Обычный 2 6 4" xfId="3122"/>
    <cellStyle name="Обычный 2 6 5" xfId="3123"/>
    <cellStyle name="Обычный 2 6 6" xfId="3124"/>
    <cellStyle name="Обычный 2 6_46EE.2011(v1.0)" xfId="3125"/>
    <cellStyle name="Обычный 2 7" xfId="3126"/>
    <cellStyle name="Обычный 2 7 2" xfId="3127"/>
    <cellStyle name="Обычный 2 7 3" xfId="3128"/>
    <cellStyle name="Обычный 2 7 4" xfId="3129"/>
    <cellStyle name="Обычный 2 7_сверка" xfId="3130"/>
    <cellStyle name="Обычный 2 8" xfId="3131"/>
    <cellStyle name="Обычный 2 8 2" xfId="3132"/>
    <cellStyle name="Обычный 2 8 3" xfId="3133"/>
    <cellStyle name="Обычный 2 9" xfId="3134"/>
    <cellStyle name="Обычный 2 9 2" xfId="3135"/>
    <cellStyle name="Обычный 2 9 3" xfId="3136"/>
    <cellStyle name="Обычный 2_08" xfId="3137"/>
    <cellStyle name="Обычный 20" xfId="3138"/>
    <cellStyle name="Обычный 20 2" xfId="3139"/>
    <cellStyle name="Обычный 20 3" xfId="3140"/>
    <cellStyle name="Обычный 21" xfId="3141"/>
    <cellStyle name="Обычный 22" xfId="3142"/>
    <cellStyle name="Обычный 23" xfId="3143"/>
    <cellStyle name="Обычный 24" xfId="3144"/>
    <cellStyle name="Обычный 25" xfId="3145"/>
    <cellStyle name="Обычный 26" xfId="3146"/>
    <cellStyle name="Обычный 27" xfId="3147"/>
    <cellStyle name="Обычный 28" xfId="3148"/>
    <cellStyle name="Обычный 29" xfId="3149"/>
    <cellStyle name="Обычный 3" xfId="3150"/>
    <cellStyle name="Обычный 3 10" xfId="3151"/>
    <cellStyle name="Обычный 3 2" xfId="3152"/>
    <cellStyle name="Обычный 3 2 2" xfId="3153"/>
    <cellStyle name="Обычный 3 2 2 2" xfId="3154"/>
    <cellStyle name="Обычный 3 2 2 2 2" xfId="3155"/>
    <cellStyle name="Обычный 3 2 2 2 2 2" xfId="3156"/>
    <cellStyle name="Обычный 3 2 2 2 3" xfId="3157"/>
    <cellStyle name="Обычный 3 2 2 2 4" xfId="3158"/>
    <cellStyle name="Обычный 3 2 2 2 5" xfId="3159"/>
    <cellStyle name="Обычный 3 2 2 3" xfId="3160"/>
    <cellStyle name="Обычный 3 2 2 3 2" xfId="3161"/>
    <cellStyle name="Обычный 3 2 2 4" xfId="3162"/>
    <cellStyle name="Обычный 3 2 2 5" xfId="3163"/>
    <cellStyle name="Обычный 3 2 2 6" xfId="3164"/>
    <cellStyle name="Обычный 3 2 3" xfId="3165"/>
    <cellStyle name="Обычный 3 2 3 2" xfId="3166"/>
    <cellStyle name="Обычный 3 2 3 2 2" xfId="3167"/>
    <cellStyle name="Обычный 3 2 3 2 2 2" xfId="3168"/>
    <cellStyle name="Обычный 3 2 3 2 3" xfId="3169"/>
    <cellStyle name="Обычный 3 2 3 2 4" xfId="3170"/>
    <cellStyle name="Обычный 3 2 3 2 4 2" xfId="3171"/>
    <cellStyle name="Обычный 3 2 3 2 5" xfId="3172"/>
    <cellStyle name="Обычный 3 2 3 2_сверка" xfId="3173"/>
    <cellStyle name="Обычный 3 2 3 3" xfId="3174"/>
    <cellStyle name="Обычный 3 2 3 3 2" xfId="3175"/>
    <cellStyle name="Обычный 3 2 3 4" xfId="3176"/>
    <cellStyle name="Обычный 3 2 3 5" xfId="3177"/>
    <cellStyle name="Обычный 3 2 3 5 2" xfId="3178"/>
    <cellStyle name="Обычный 3 2 3 6" xfId="3179"/>
    <cellStyle name="Обычный 3 2 3 7" xfId="3180"/>
    <cellStyle name="Обычный 3 2 3_сверка" xfId="3181"/>
    <cellStyle name="Обычный 3 2 4" xfId="3182"/>
    <cellStyle name="Обычный 3 2 4 2" xfId="3183"/>
    <cellStyle name="Обычный 3 2 4 3" xfId="3184"/>
    <cellStyle name="Обычный 3 2 5" xfId="3185"/>
    <cellStyle name="Обычный 3 2 5 2" xfId="3186"/>
    <cellStyle name="Обычный 3 2 6" xfId="3187"/>
    <cellStyle name="Обычный 3 2 7" xfId="3188"/>
    <cellStyle name="Обычный 3 3" xfId="3189"/>
    <cellStyle name="Обычный 3 3 2" xfId="3190"/>
    <cellStyle name="Обычный 3 3 2 2" xfId="3191"/>
    <cellStyle name="Обычный 3 3 2 2 2" xfId="3192"/>
    <cellStyle name="Обычный 3 3 2 3" xfId="3193"/>
    <cellStyle name="Обычный 3 3 2 4" xfId="3194"/>
    <cellStyle name="Обычный 3 3 2 5" xfId="3195"/>
    <cellStyle name="Обычный 3 3 3" xfId="3196"/>
    <cellStyle name="Обычный 3 3 3 2" xfId="3197"/>
    <cellStyle name="Обычный 3 3 3 3" xfId="3198"/>
    <cellStyle name="Обычный 3 3 4" xfId="3199"/>
    <cellStyle name="Обычный 3 3 5" xfId="3200"/>
    <cellStyle name="Обычный 3 3 6" xfId="3201"/>
    <cellStyle name="Обычный 3 4" xfId="3202"/>
    <cellStyle name="Обычный 3 4 2" xfId="3203"/>
    <cellStyle name="Обычный 3 4 2 2" xfId="3204"/>
    <cellStyle name="Обычный 3 4 3" xfId="3205"/>
    <cellStyle name="Обычный 3 4 4" xfId="3206"/>
    <cellStyle name="Обычный 3 4 5" xfId="3207"/>
    <cellStyle name="Обычный 3 4_сверка" xfId="3208"/>
    <cellStyle name="Обычный 3 5" xfId="3209"/>
    <cellStyle name="Обычный 3 5 2" xfId="3210"/>
    <cellStyle name="Обычный 3 5 3" xfId="3211"/>
    <cellStyle name="Обычный 3 5 4" xfId="3212"/>
    <cellStyle name="Обычный 3 5_сверка" xfId="3213"/>
    <cellStyle name="Обычный 3 6" xfId="3214"/>
    <cellStyle name="Обычный 3 6 2" xfId="3215"/>
    <cellStyle name="Обычный 3 7" xfId="3216"/>
    <cellStyle name="Обычный 3 8" xfId="3217"/>
    <cellStyle name="Обычный 3 9" xfId="3218"/>
    <cellStyle name="Обычный 3_08" xfId="3219"/>
    <cellStyle name="Обычный 30" xfId="3220"/>
    <cellStyle name="Обычный 31" xfId="3221"/>
    <cellStyle name="Обычный 32" xfId="3222"/>
    <cellStyle name="Обычный 33" xfId="3223"/>
    <cellStyle name="Обычный 34" xfId="3224"/>
    <cellStyle name="Обычный 35" xfId="3225"/>
    <cellStyle name="Обычный 36" xfId="3226"/>
    <cellStyle name="Обычный 37" xfId="3227"/>
    <cellStyle name="Обычный 38" xfId="3228"/>
    <cellStyle name="Обычный 39" xfId="3229"/>
    <cellStyle name="Обычный 4" xfId="3230"/>
    <cellStyle name="Обычный 4 10" xfId="3231"/>
    <cellStyle name="Обычный 4 11" xfId="3232"/>
    <cellStyle name="Обычный 4 12" xfId="3233"/>
    <cellStyle name="Обычный 4 13" xfId="3234"/>
    <cellStyle name="Обычный 4 2" xfId="3235"/>
    <cellStyle name="Обычный 4 2 2" xfId="3236"/>
    <cellStyle name="Обычный 4 2 2 2" xfId="3237"/>
    <cellStyle name="Обычный 4 2 2 2 2" xfId="3238"/>
    <cellStyle name="Обычный 4 2 2 3" xfId="3239"/>
    <cellStyle name="Обычный 4 2 2 4" xfId="3240"/>
    <cellStyle name="Обычный 4 2 2 5" xfId="3241"/>
    <cellStyle name="Обычный 4 2 3" xfId="3242"/>
    <cellStyle name="Обычный 4 2 3 2" xfId="3243"/>
    <cellStyle name="Обычный 4 2 3 2 2" xfId="3244"/>
    <cellStyle name="Обычный 4 2 3 3" xfId="3245"/>
    <cellStyle name="Обычный 4 2 3 4" xfId="3246"/>
    <cellStyle name="Обычный 4 2 3 5" xfId="3247"/>
    <cellStyle name="Обычный 4 2 3_сверка" xfId="3248"/>
    <cellStyle name="Обычный 4 2 4" xfId="3249"/>
    <cellStyle name="Обычный 4 2 4 2" xfId="3250"/>
    <cellStyle name="Обычный 4 2 5" xfId="3251"/>
    <cellStyle name="Обычный 4 2 5 2" xfId="3252"/>
    <cellStyle name="Обычный 4 2 6" xfId="3253"/>
    <cellStyle name="Обычный 4 2 7" xfId="3254"/>
    <cellStyle name="Обычный 4 2 8" xfId="3255"/>
    <cellStyle name="Обычный 4 2_08" xfId="3256"/>
    <cellStyle name="Обычный 4 3" xfId="3257"/>
    <cellStyle name="Обычный 4 3 2" xfId="3258"/>
    <cellStyle name="Обычный 4 3 2 2" xfId="3259"/>
    <cellStyle name="Обычный 4 3 2 2 2" xfId="3260"/>
    <cellStyle name="Обычный 4 3 2 3" xfId="3261"/>
    <cellStyle name="Обычный 4 3 2 4" xfId="3262"/>
    <cellStyle name="Обычный 4 3 2 5" xfId="3263"/>
    <cellStyle name="Обычный 4 3 3" xfId="3264"/>
    <cellStyle name="Обычный 4 3 4" xfId="3265"/>
    <cellStyle name="Обычный 4 3 5" xfId="3266"/>
    <cellStyle name="Обычный 4 4" xfId="3267"/>
    <cellStyle name="Обычный 4 4 2" xfId="3268"/>
    <cellStyle name="Обычный 4 4 3" xfId="3269"/>
    <cellStyle name="Обычный 4 4 4" xfId="3270"/>
    <cellStyle name="Обычный 4 4_сверка" xfId="3271"/>
    <cellStyle name="Обычный 4 5" xfId="3272"/>
    <cellStyle name="Обычный 4 5 2" xfId="3273"/>
    <cellStyle name="Обычный 4 5 2 2" xfId="3274"/>
    <cellStyle name="Обычный 4 5 3" xfId="3275"/>
    <cellStyle name="Обычный 4 5 4" xfId="3276"/>
    <cellStyle name="Обычный 4 6" xfId="3277"/>
    <cellStyle name="Обычный 4 6 2" xfId="3278"/>
    <cellStyle name="Обычный 4 7" xfId="3279"/>
    <cellStyle name="Обычный 4 8" xfId="3280"/>
    <cellStyle name="Обычный 4 9" xfId="3281"/>
    <cellStyle name="Обычный 4_08" xfId="3282"/>
    <cellStyle name="Обычный 40" xfId="3283"/>
    <cellStyle name="Обычный 41" xfId="3284"/>
    <cellStyle name="Обычный 42" xfId="3285"/>
    <cellStyle name="Обычный 43" xfId="3286"/>
    <cellStyle name="Обычный 44" xfId="3287"/>
    <cellStyle name="Обычный 45" xfId="3288"/>
    <cellStyle name="Обычный 46" xfId="3289"/>
    <cellStyle name="Обычный 47" xfId="3290"/>
    <cellStyle name="Обычный 48" xfId="3291"/>
    <cellStyle name="Обычный 49" xfId="3292"/>
    <cellStyle name="Обычный 5" xfId="3293"/>
    <cellStyle name="Обычный 5 2" xfId="3294"/>
    <cellStyle name="Обычный 5 2 2" xfId="3295"/>
    <cellStyle name="Обычный 5 2 2 2" xfId="3296"/>
    <cellStyle name="Обычный 5 2 2 3" xfId="3297"/>
    <cellStyle name="Обычный 5 2 2 4" xfId="3298"/>
    <cellStyle name="Обычный 5 2 3" xfId="3299"/>
    <cellStyle name="Обычный 5 2 3 2" xfId="3300"/>
    <cellStyle name="Обычный 5 2 3 3" xfId="3301"/>
    <cellStyle name="Обычный 5 2 4" xfId="3302"/>
    <cellStyle name="Обычный 5 2 5" xfId="3303"/>
    <cellStyle name="Обычный 5 2 6" xfId="3304"/>
    <cellStyle name="Обычный 5 3" xfId="3305"/>
    <cellStyle name="Обычный 5 3 2" xfId="3306"/>
    <cellStyle name="Обычный 5 3 2 2" xfId="3307"/>
    <cellStyle name="Обычный 5 3 3" xfId="3308"/>
    <cellStyle name="Обычный 5 3 4" xfId="3309"/>
    <cellStyle name="Обычный 5 3 5" xfId="3310"/>
    <cellStyle name="Обычный 5 4" xfId="3311"/>
    <cellStyle name="Обычный 5 4 2" xfId="3312"/>
    <cellStyle name="Обычный 5 4 3" xfId="3313"/>
    <cellStyle name="Обычный 5 4 4" xfId="3314"/>
    <cellStyle name="Обычный 5 5" xfId="3315"/>
    <cellStyle name="Обычный 5 5 2" xfId="3316"/>
    <cellStyle name="Обычный 5 5 3" xfId="3317"/>
    <cellStyle name="Обычный 5 5_сверка" xfId="3318"/>
    <cellStyle name="Обычный 5 6" xfId="3319"/>
    <cellStyle name="Обычный 5 6 2" xfId="3320"/>
    <cellStyle name="Обычный 5 6_сверка" xfId="3321"/>
    <cellStyle name="Обычный 5 7" xfId="3322"/>
    <cellStyle name="Обычный 5 8" xfId="3323"/>
    <cellStyle name="Обычный 5 9" xfId="3324"/>
    <cellStyle name="Обычный 5_08" xfId="3325"/>
    <cellStyle name="Обычный 50" xfId="3326"/>
    <cellStyle name="Обычный 51" xfId="3327"/>
    <cellStyle name="Обычный 52" xfId="3328"/>
    <cellStyle name="Обычный 53" xfId="3329"/>
    <cellStyle name="Обычный 54" xfId="3330"/>
    <cellStyle name="Обычный 55" xfId="3331"/>
    <cellStyle name="Обычный 56" xfId="3332"/>
    <cellStyle name="Обычный 57" xfId="3333"/>
    <cellStyle name="Обычный 58" xfId="3334"/>
    <cellStyle name="Обычный 59" xfId="3335"/>
    <cellStyle name="Обычный 6" xfId="3336"/>
    <cellStyle name="Обычный 6 2" xfId="3337"/>
    <cellStyle name="Обычный 6 2 2" xfId="3338"/>
    <cellStyle name="Обычный 6 2 2 2" xfId="3339"/>
    <cellStyle name="Обычный 6 2 2 3" xfId="3340"/>
    <cellStyle name="Обычный 6 2 2 4" xfId="3341"/>
    <cellStyle name="Обычный 6 2 2 4 2" xfId="3342"/>
    <cellStyle name="Обычный 6 2 2 5" xfId="3343"/>
    <cellStyle name="Обычный 6 2 2_сверка" xfId="3344"/>
    <cellStyle name="Обычный 6 2 3" xfId="3345"/>
    <cellStyle name="Обычный 6 2 4" xfId="3346"/>
    <cellStyle name="Обычный 6 2 5" xfId="3347"/>
    <cellStyle name="Обычный 6 2 5 2" xfId="3348"/>
    <cellStyle name="Обычный 6 2 6" xfId="3349"/>
    <cellStyle name="Обычный 6 2 7" xfId="3350"/>
    <cellStyle name="Обычный 6 2_сверка" xfId="3351"/>
    <cellStyle name="Обычный 6 3" xfId="3352"/>
    <cellStyle name="Обычный 6 3 2" xfId="3353"/>
    <cellStyle name="Обычный 6 3 3" xfId="3354"/>
    <cellStyle name="Обычный 6 3 4" xfId="3355"/>
    <cellStyle name="Обычный 6 4" xfId="3356"/>
    <cellStyle name="Обычный 6 4 2" xfId="3357"/>
    <cellStyle name="Обычный 6 5" xfId="3358"/>
    <cellStyle name="Обычный 6 5 2" xfId="3359"/>
    <cellStyle name="Обычный 6 6" xfId="3360"/>
    <cellStyle name="Обычный 6 7" xfId="3361"/>
    <cellStyle name="Обычный 60" xfId="3362"/>
    <cellStyle name="Обычный 61" xfId="3363"/>
    <cellStyle name="Обычный 62" xfId="3364"/>
    <cellStyle name="Обычный 63" xfId="3365"/>
    <cellStyle name="Обычный 64" xfId="3366"/>
    <cellStyle name="Обычный 65" xfId="3367"/>
    <cellStyle name="Обычный 66" xfId="3368"/>
    <cellStyle name="Обычный 67" xfId="3369"/>
    <cellStyle name="Обычный 68" xfId="3370"/>
    <cellStyle name="Обычный 68 2" xfId="3371"/>
    <cellStyle name="Обычный 69" xfId="3372"/>
    <cellStyle name="Обычный 7" xfId="3373"/>
    <cellStyle name="Обычный 7 2" xfId="3374"/>
    <cellStyle name="Обычный 7 2 2" xfId="3375"/>
    <cellStyle name="Обычный 7 2 2 2" xfId="3376"/>
    <cellStyle name="Обычный 7 2 3" xfId="3377"/>
    <cellStyle name="Обычный 7 2 4" xfId="3378"/>
    <cellStyle name="Обычный 7 2 5" xfId="3379"/>
    <cellStyle name="Обычный 7 3" xfId="3380"/>
    <cellStyle name="Обычный 7 3 2" xfId="3381"/>
    <cellStyle name="Обычный 7 3 3" xfId="3382"/>
    <cellStyle name="Обычный 7 4" xfId="3383"/>
    <cellStyle name="Обычный 7 5" xfId="3384"/>
    <cellStyle name="Обычный 7 6" xfId="3385"/>
    <cellStyle name="Обычный 7 7" xfId="3386"/>
    <cellStyle name="Обычный 70" xfId="3387"/>
    <cellStyle name="Обычный 71" xfId="3388"/>
    <cellStyle name="Обычный 72" xfId="3389"/>
    <cellStyle name="Обычный 73" xfId="3390"/>
    <cellStyle name="Обычный 74" xfId="3391"/>
    <cellStyle name="Обычный 75" xfId="3392"/>
    <cellStyle name="Обычный 76" xfId="3393"/>
    <cellStyle name="Обычный 77" xfId="3394"/>
    <cellStyle name="Обычный 77 2" xfId="3395"/>
    <cellStyle name="Обычный 78" xfId="3396"/>
    <cellStyle name="Обычный 79" xfId="3397"/>
    <cellStyle name="Обычный 8" xfId="3398"/>
    <cellStyle name="Обычный 8 2" xfId="3399"/>
    <cellStyle name="Обычный 8 2 2" xfId="3400"/>
    <cellStyle name="Обычный 8 2 2 2" xfId="3401"/>
    <cellStyle name="Обычный 8 2 3" xfId="3402"/>
    <cellStyle name="Обычный 8 2 4" xfId="3403"/>
    <cellStyle name="Обычный 8 3" xfId="3404"/>
    <cellStyle name="Обычный 8 3 2" xfId="3405"/>
    <cellStyle name="Обычный 8 4" xfId="3406"/>
    <cellStyle name="Обычный 80" xfId="3407"/>
    <cellStyle name="Обычный 81" xfId="3408"/>
    <cellStyle name="Обычный 82" xfId="3409"/>
    <cellStyle name="Обычный 83" xfId="3410"/>
    <cellStyle name="Обычный 84" xfId="3411"/>
    <cellStyle name="Обычный 85" xfId="3412"/>
    <cellStyle name="Обычный 86" xfId="3413"/>
    <cellStyle name="Обычный 87" xfId="3414"/>
    <cellStyle name="Обычный 88" xfId="3415"/>
    <cellStyle name="Обычный 89" xfId="3416"/>
    <cellStyle name="Обычный 9" xfId="3417"/>
    <cellStyle name="Обычный 9 2" xfId="3418"/>
    <cellStyle name="Обычный 9 2 2" xfId="3419"/>
    <cellStyle name="Обычный 9 2 2 2" xfId="3420"/>
    <cellStyle name="Обычный 9 2 3" xfId="3421"/>
    <cellStyle name="Обычный 9 2 4" xfId="3422"/>
    <cellStyle name="Обычный 9 3" xfId="3423"/>
    <cellStyle name="Обычный 9 4" xfId="3424"/>
    <cellStyle name="Обычный 9 5" xfId="3425"/>
    <cellStyle name="Обычный 9 5 2" xfId="3426"/>
    <cellStyle name="Обычный 9 6" xfId="3427"/>
    <cellStyle name="Обычный 9 7" xfId="3428"/>
    <cellStyle name="Обычный 9_сверка" xfId="3429"/>
    <cellStyle name="Обычный 90" xfId="3430"/>
    <cellStyle name="Обычный 91" xfId="3431"/>
    <cellStyle name="Плохой 10" xfId="3432"/>
    <cellStyle name="Плохой 10 2" xfId="3433"/>
    <cellStyle name="Плохой 10 3" xfId="3434"/>
    <cellStyle name="Плохой 11" xfId="3435"/>
    <cellStyle name="Плохой 12" xfId="3436"/>
    <cellStyle name="Плохой 2" xfId="3437"/>
    <cellStyle name="Плохой 2 2" xfId="3438"/>
    <cellStyle name="Плохой 2 2 2" xfId="3439"/>
    <cellStyle name="Плохой 2 2 3" xfId="3440"/>
    <cellStyle name="Плохой 2 3" xfId="3441"/>
    <cellStyle name="Плохой 2 3 2" xfId="3442"/>
    <cellStyle name="Плохой 2 4" xfId="3443"/>
    <cellStyle name="Плохой 2 4 2" xfId="3444"/>
    <cellStyle name="Плохой 2 5" xfId="3445"/>
    <cellStyle name="Плохой 2 6" xfId="3446"/>
    <cellStyle name="Плохой 2_08" xfId="3447"/>
    <cellStyle name="Плохой 3" xfId="3448"/>
    <cellStyle name="Плохой 3 2" xfId="3449"/>
    <cellStyle name="Плохой 3 2 2" xfId="3450"/>
    <cellStyle name="Плохой 3 2 3" xfId="3451"/>
    <cellStyle name="Плохой 3 3" xfId="3452"/>
    <cellStyle name="Плохой 3 4" xfId="3453"/>
    <cellStyle name="Плохой 4" xfId="3454"/>
    <cellStyle name="Плохой 4 2" xfId="3455"/>
    <cellStyle name="Плохой 4 2 2" xfId="3456"/>
    <cellStyle name="Плохой 4 2 3" xfId="3457"/>
    <cellStyle name="Плохой 4 3" xfId="3458"/>
    <cellStyle name="Плохой 4 4" xfId="3459"/>
    <cellStyle name="Плохой 5" xfId="3460"/>
    <cellStyle name="Плохой 5 2" xfId="3461"/>
    <cellStyle name="Плохой 5 2 2" xfId="3462"/>
    <cellStyle name="Плохой 5 2 3" xfId="3463"/>
    <cellStyle name="Плохой 5 3" xfId="3464"/>
    <cellStyle name="Плохой 5 4" xfId="3465"/>
    <cellStyle name="Плохой 6" xfId="3466"/>
    <cellStyle name="Плохой 6 2" xfId="3467"/>
    <cellStyle name="Плохой 6 2 2" xfId="3468"/>
    <cellStyle name="Плохой 6 2 3" xfId="3469"/>
    <cellStyle name="Плохой 6 3" xfId="3470"/>
    <cellStyle name="Плохой 6 4" xfId="3471"/>
    <cellStyle name="Плохой 7" xfId="3472"/>
    <cellStyle name="Плохой 7 2" xfId="3473"/>
    <cellStyle name="Плохой 7 2 2" xfId="3474"/>
    <cellStyle name="Плохой 7 2 3" xfId="3475"/>
    <cellStyle name="Плохой 7 3" xfId="3476"/>
    <cellStyle name="Плохой 7 4" xfId="3477"/>
    <cellStyle name="Плохой 8" xfId="3478"/>
    <cellStyle name="Плохой 8 2" xfId="3479"/>
    <cellStyle name="Плохой 8 2 2" xfId="3480"/>
    <cellStyle name="Плохой 8 2 3" xfId="3481"/>
    <cellStyle name="Плохой 8 3" xfId="3482"/>
    <cellStyle name="Плохой 8 4" xfId="3483"/>
    <cellStyle name="Плохой 9" xfId="3484"/>
    <cellStyle name="Плохой 9 2" xfId="3485"/>
    <cellStyle name="Плохой 9 2 2" xfId="3486"/>
    <cellStyle name="Плохой 9 2 3" xfId="3487"/>
    <cellStyle name="Плохой 9 3" xfId="3488"/>
    <cellStyle name="Плохой 9 4" xfId="3489"/>
    <cellStyle name="По центру с переносом" xfId="3490"/>
    <cellStyle name="По центру с переносом 2" xfId="3491"/>
    <cellStyle name="По центру с переносом 3" xfId="3492"/>
    <cellStyle name="По ширине с переносом" xfId="3493"/>
    <cellStyle name="По ширине с переносом 2" xfId="3494"/>
    <cellStyle name="По ширине с переносом 3" xfId="3495"/>
    <cellStyle name="Поле ввода" xfId="3496"/>
    <cellStyle name="Поле ввода 2" xfId="3497"/>
    <cellStyle name="Поле ввода 3" xfId="3498"/>
    <cellStyle name="Пояснение 10" xfId="3499"/>
    <cellStyle name="Пояснение 10 2" xfId="3500"/>
    <cellStyle name="Пояснение 10 3" xfId="3501"/>
    <cellStyle name="Пояснение 11" xfId="3502"/>
    <cellStyle name="Пояснение 2" xfId="3503"/>
    <cellStyle name="Пояснение 2 2" xfId="3504"/>
    <cellStyle name="Пояснение 2 2 2" xfId="3505"/>
    <cellStyle name="Пояснение 2 2 3" xfId="3506"/>
    <cellStyle name="Пояснение 2 3" xfId="3507"/>
    <cellStyle name="Пояснение 2 3 2" xfId="3508"/>
    <cellStyle name="Пояснение 2 4" xfId="3509"/>
    <cellStyle name="Пояснение 2 4 2" xfId="3510"/>
    <cellStyle name="Пояснение 2 5" xfId="3511"/>
    <cellStyle name="Пояснение 2 6" xfId="3512"/>
    <cellStyle name="Пояснение 2_08" xfId="3513"/>
    <cellStyle name="Пояснение 3" xfId="3514"/>
    <cellStyle name="Пояснение 3 2" xfId="3515"/>
    <cellStyle name="Пояснение 3 2 2" xfId="3516"/>
    <cellStyle name="Пояснение 3 2 3" xfId="3517"/>
    <cellStyle name="Пояснение 3 3" xfId="3518"/>
    <cellStyle name="Пояснение 3 4" xfId="3519"/>
    <cellStyle name="Пояснение 4" xfId="3520"/>
    <cellStyle name="Пояснение 4 2" xfId="3521"/>
    <cellStyle name="Пояснение 4 2 2" xfId="3522"/>
    <cellStyle name="Пояснение 4 2 3" xfId="3523"/>
    <cellStyle name="Пояснение 4 3" xfId="3524"/>
    <cellStyle name="Пояснение 4 4" xfId="3525"/>
    <cellStyle name="Пояснение 5" xfId="3526"/>
    <cellStyle name="Пояснение 5 2" xfId="3527"/>
    <cellStyle name="Пояснение 5 2 2" xfId="3528"/>
    <cellStyle name="Пояснение 5 2 3" xfId="3529"/>
    <cellStyle name="Пояснение 5 3" xfId="3530"/>
    <cellStyle name="Пояснение 5 4" xfId="3531"/>
    <cellStyle name="Пояснение 6" xfId="3532"/>
    <cellStyle name="Пояснение 6 2" xfId="3533"/>
    <cellStyle name="Пояснение 6 2 2" xfId="3534"/>
    <cellStyle name="Пояснение 6 2 3" xfId="3535"/>
    <cellStyle name="Пояснение 6 3" xfId="3536"/>
    <cellStyle name="Пояснение 6 4" xfId="3537"/>
    <cellStyle name="Пояснение 7" xfId="3538"/>
    <cellStyle name="Пояснение 7 2" xfId="3539"/>
    <cellStyle name="Пояснение 7 2 2" xfId="3540"/>
    <cellStyle name="Пояснение 7 2 3" xfId="3541"/>
    <cellStyle name="Пояснение 7 3" xfId="3542"/>
    <cellStyle name="Пояснение 7 4" xfId="3543"/>
    <cellStyle name="Пояснение 8" xfId="3544"/>
    <cellStyle name="Пояснение 8 2" xfId="3545"/>
    <cellStyle name="Пояснение 8 2 2" xfId="3546"/>
    <cellStyle name="Пояснение 8 2 3" xfId="3547"/>
    <cellStyle name="Пояснение 8 3" xfId="3548"/>
    <cellStyle name="Пояснение 8 4" xfId="3549"/>
    <cellStyle name="Пояснение 9" xfId="3550"/>
    <cellStyle name="Пояснение 9 2" xfId="3551"/>
    <cellStyle name="Пояснение 9 2 2" xfId="3552"/>
    <cellStyle name="Пояснение 9 2 3" xfId="3553"/>
    <cellStyle name="Пояснение 9 3" xfId="3554"/>
    <cellStyle name="Пояснение 9 4" xfId="3555"/>
    <cellStyle name="Примечание 10" xfId="3556"/>
    <cellStyle name="Примечание 10 2" xfId="3557"/>
    <cellStyle name="Примечание 10 2 2" xfId="3558"/>
    <cellStyle name="Примечание 10 2 3" xfId="3559"/>
    <cellStyle name="Примечание 10 3" xfId="3560"/>
    <cellStyle name="Примечание 10 4" xfId="3561"/>
    <cellStyle name="Примечание 10_46EE.2011(v1.0)" xfId="3562"/>
    <cellStyle name="Примечание 11" xfId="3563"/>
    <cellStyle name="Примечание 11 2" xfId="3564"/>
    <cellStyle name="Примечание 11 2 2" xfId="3565"/>
    <cellStyle name="Примечание 11 2 3" xfId="3566"/>
    <cellStyle name="Примечание 11 3" xfId="3567"/>
    <cellStyle name="Примечание 11 4" xfId="3568"/>
    <cellStyle name="Примечание 11_46EE.2011(v1.0)" xfId="3569"/>
    <cellStyle name="Примечание 12" xfId="3570"/>
    <cellStyle name="Примечание 12 2" xfId="3571"/>
    <cellStyle name="Примечание 12 2 2" xfId="3572"/>
    <cellStyle name="Примечание 12 2 3" xfId="3573"/>
    <cellStyle name="Примечание 12 3" xfId="3574"/>
    <cellStyle name="Примечание 12 4" xfId="3575"/>
    <cellStyle name="Примечание 12_46EE.2011(v1.0)" xfId="3576"/>
    <cellStyle name="Примечание 13" xfId="3577"/>
    <cellStyle name="Примечание 13 2" xfId="3578"/>
    <cellStyle name="Примечание 13 3" xfId="3579"/>
    <cellStyle name="Примечание 14" xfId="3580"/>
    <cellStyle name="Примечание 14 2" xfId="3581"/>
    <cellStyle name="Примечание 14 3" xfId="3582"/>
    <cellStyle name="Примечание 15" xfId="3583"/>
    <cellStyle name="Примечание 16" xfId="3584"/>
    <cellStyle name="Примечание 17" xfId="3585"/>
    <cellStyle name="Примечание 18" xfId="3586"/>
    <cellStyle name="Примечание 19" xfId="3587"/>
    <cellStyle name="Примечание 2" xfId="3588"/>
    <cellStyle name="Примечание 2 10" xfId="3589"/>
    <cellStyle name="Примечание 2 10 2" xfId="3590"/>
    <cellStyle name="Примечание 2 11" xfId="3591"/>
    <cellStyle name="Примечание 2 12" xfId="3592"/>
    <cellStyle name="Примечание 2 2" xfId="3593"/>
    <cellStyle name="Примечание 2 2 2" xfId="3594"/>
    <cellStyle name="Примечание 2 2 3" xfId="3595"/>
    <cellStyle name="Примечание 2 3" xfId="3596"/>
    <cellStyle name="Примечание 2 3 2" xfId="3597"/>
    <cellStyle name="Примечание 2 3 3" xfId="3598"/>
    <cellStyle name="Примечание 2 4" xfId="3599"/>
    <cellStyle name="Примечание 2 4 2" xfId="3600"/>
    <cellStyle name="Примечание 2 4 3" xfId="3601"/>
    <cellStyle name="Примечание 2 5" xfId="3602"/>
    <cellStyle name="Примечание 2 5 2" xfId="3603"/>
    <cellStyle name="Примечание 2 5 3" xfId="3604"/>
    <cellStyle name="Примечание 2 6" xfId="3605"/>
    <cellStyle name="Примечание 2 6 2" xfId="3606"/>
    <cellStyle name="Примечание 2 6 3" xfId="3607"/>
    <cellStyle name="Примечание 2 7" xfId="3608"/>
    <cellStyle name="Примечание 2 7 2" xfId="3609"/>
    <cellStyle name="Примечание 2 7 3" xfId="3610"/>
    <cellStyle name="Примечание 2 8" xfId="3611"/>
    <cellStyle name="Примечание 2 8 2" xfId="3612"/>
    <cellStyle name="Примечание 2 8 3" xfId="3613"/>
    <cellStyle name="Примечание 2 9" xfId="3614"/>
    <cellStyle name="Примечание 2 9 2" xfId="3615"/>
    <cellStyle name="Примечание 2_08" xfId="3616"/>
    <cellStyle name="Примечание 20" xfId="3617"/>
    <cellStyle name="Примечание 21" xfId="3618"/>
    <cellStyle name="Примечание 22" xfId="3619"/>
    <cellStyle name="Примечание 23" xfId="3620"/>
    <cellStyle name="Примечание 24" xfId="3621"/>
    <cellStyle name="Примечание 25" xfId="3622"/>
    <cellStyle name="Примечание 26" xfId="3623"/>
    <cellStyle name="Примечание 27" xfId="3624"/>
    <cellStyle name="Примечание 28" xfId="3625"/>
    <cellStyle name="Примечание 29" xfId="3626"/>
    <cellStyle name="Примечание 3" xfId="3627"/>
    <cellStyle name="Примечание 3 10" xfId="3628"/>
    <cellStyle name="Примечание 3 2" xfId="3629"/>
    <cellStyle name="Примечание 3 2 2" xfId="3630"/>
    <cellStyle name="Примечание 3 2 3" xfId="3631"/>
    <cellStyle name="Примечание 3 3" xfId="3632"/>
    <cellStyle name="Примечание 3 3 2" xfId="3633"/>
    <cellStyle name="Примечание 3 3 3" xfId="3634"/>
    <cellStyle name="Примечание 3 4" xfId="3635"/>
    <cellStyle name="Примечание 3 4 2" xfId="3636"/>
    <cellStyle name="Примечание 3 4 3" xfId="3637"/>
    <cellStyle name="Примечание 3 5" xfId="3638"/>
    <cellStyle name="Примечание 3 5 2" xfId="3639"/>
    <cellStyle name="Примечание 3 5 3" xfId="3640"/>
    <cellStyle name="Примечание 3 6" xfId="3641"/>
    <cellStyle name="Примечание 3 6 2" xfId="3642"/>
    <cellStyle name="Примечание 3 6 3" xfId="3643"/>
    <cellStyle name="Примечание 3 7" xfId="3644"/>
    <cellStyle name="Примечание 3 7 2" xfId="3645"/>
    <cellStyle name="Примечание 3 7 3" xfId="3646"/>
    <cellStyle name="Примечание 3 8" xfId="3647"/>
    <cellStyle name="Примечание 3 8 2" xfId="3648"/>
    <cellStyle name="Примечание 3 8 3" xfId="3649"/>
    <cellStyle name="Примечание 3 9" xfId="3650"/>
    <cellStyle name="Примечание 3_46EE.2011(v1.0)" xfId="3651"/>
    <cellStyle name="Примечание 30" xfId="3652"/>
    <cellStyle name="Примечание 31" xfId="3653"/>
    <cellStyle name="Примечание 32" xfId="3654"/>
    <cellStyle name="Примечание 33" xfId="3655"/>
    <cellStyle name="Примечание 34" xfId="3656"/>
    <cellStyle name="Примечание 35" xfId="3657"/>
    <cellStyle name="Примечание 36" xfId="3658"/>
    <cellStyle name="Примечание 37" xfId="3659"/>
    <cellStyle name="Примечание 4" xfId="3660"/>
    <cellStyle name="Примечание 4 10" xfId="3661"/>
    <cellStyle name="Примечание 4 2" xfId="3662"/>
    <cellStyle name="Примечание 4 2 2" xfId="3663"/>
    <cellStyle name="Примечание 4 2 3" xfId="3664"/>
    <cellStyle name="Примечание 4 3" xfId="3665"/>
    <cellStyle name="Примечание 4 3 2" xfId="3666"/>
    <cellStyle name="Примечание 4 3 3" xfId="3667"/>
    <cellStyle name="Примечание 4 4" xfId="3668"/>
    <cellStyle name="Примечание 4 4 2" xfId="3669"/>
    <cellStyle name="Примечание 4 4 3" xfId="3670"/>
    <cellStyle name="Примечание 4 5" xfId="3671"/>
    <cellStyle name="Примечание 4 5 2" xfId="3672"/>
    <cellStyle name="Примечание 4 5 3" xfId="3673"/>
    <cellStyle name="Примечание 4 6" xfId="3674"/>
    <cellStyle name="Примечание 4 6 2" xfId="3675"/>
    <cellStyle name="Примечание 4 6 3" xfId="3676"/>
    <cellStyle name="Примечание 4 7" xfId="3677"/>
    <cellStyle name="Примечание 4 7 2" xfId="3678"/>
    <cellStyle name="Примечание 4 7 3" xfId="3679"/>
    <cellStyle name="Примечание 4 8" xfId="3680"/>
    <cellStyle name="Примечание 4 8 2" xfId="3681"/>
    <cellStyle name="Примечание 4 8 3" xfId="3682"/>
    <cellStyle name="Примечание 4 9" xfId="3683"/>
    <cellStyle name="Примечание 4_46EE.2011(v1.0)" xfId="3684"/>
    <cellStyle name="Примечание 5" xfId="3685"/>
    <cellStyle name="Примечание 5 10" xfId="3686"/>
    <cellStyle name="Примечание 5 2" xfId="3687"/>
    <cellStyle name="Примечание 5 2 2" xfId="3688"/>
    <cellStyle name="Примечание 5 2 3" xfId="3689"/>
    <cellStyle name="Примечание 5 3" xfId="3690"/>
    <cellStyle name="Примечание 5 3 2" xfId="3691"/>
    <cellStyle name="Примечание 5 3 3" xfId="3692"/>
    <cellStyle name="Примечание 5 4" xfId="3693"/>
    <cellStyle name="Примечание 5 4 2" xfId="3694"/>
    <cellStyle name="Примечание 5 4 3" xfId="3695"/>
    <cellStyle name="Примечание 5 5" xfId="3696"/>
    <cellStyle name="Примечание 5 5 2" xfId="3697"/>
    <cellStyle name="Примечание 5 5 3" xfId="3698"/>
    <cellStyle name="Примечание 5 6" xfId="3699"/>
    <cellStyle name="Примечание 5 6 2" xfId="3700"/>
    <cellStyle name="Примечание 5 6 3" xfId="3701"/>
    <cellStyle name="Примечание 5 7" xfId="3702"/>
    <cellStyle name="Примечание 5 7 2" xfId="3703"/>
    <cellStyle name="Примечание 5 7 3" xfId="3704"/>
    <cellStyle name="Примечание 5 8" xfId="3705"/>
    <cellStyle name="Примечание 5 8 2" xfId="3706"/>
    <cellStyle name="Примечание 5 8 3" xfId="3707"/>
    <cellStyle name="Примечание 5 9" xfId="3708"/>
    <cellStyle name="Примечание 5_46EE.2011(v1.0)" xfId="3709"/>
    <cellStyle name="Примечание 6" xfId="3710"/>
    <cellStyle name="Примечание 6 2" xfId="3711"/>
    <cellStyle name="Примечание 6 2 2" xfId="3712"/>
    <cellStyle name="Примечание 6 2 3" xfId="3713"/>
    <cellStyle name="Примечание 6 3" xfId="3714"/>
    <cellStyle name="Примечание 6 4" xfId="3715"/>
    <cellStyle name="Примечание 6_46EE.2011(v1.0)" xfId="3716"/>
    <cellStyle name="Примечание 7" xfId="3717"/>
    <cellStyle name="Примечание 7 2" xfId="3718"/>
    <cellStyle name="Примечание 7 2 2" xfId="3719"/>
    <cellStyle name="Примечание 7 2 3" xfId="3720"/>
    <cellStyle name="Примечание 7 3" xfId="3721"/>
    <cellStyle name="Примечание 7 4" xfId="3722"/>
    <cellStyle name="Примечание 7_46EE.2011(v1.0)" xfId="3723"/>
    <cellStyle name="Примечание 8" xfId="3724"/>
    <cellStyle name="Примечание 8 2" xfId="3725"/>
    <cellStyle name="Примечание 8 2 2" xfId="3726"/>
    <cellStyle name="Примечание 8 2 3" xfId="3727"/>
    <cellStyle name="Примечание 8 3" xfId="3728"/>
    <cellStyle name="Примечание 8 4" xfId="3729"/>
    <cellStyle name="Примечание 8_46EE.2011(v1.0)" xfId="3730"/>
    <cellStyle name="Примечание 9" xfId="3731"/>
    <cellStyle name="Примечание 9 2" xfId="3732"/>
    <cellStyle name="Примечание 9 2 2" xfId="3733"/>
    <cellStyle name="Примечание 9 2 3" xfId="3734"/>
    <cellStyle name="Примечание 9 3" xfId="3735"/>
    <cellStyle name="Примечание 9 4" xfId="3736"/>
    <cellStyle name="Примечание 9_46EE.2011(v1.0)" xfId="3737"/>
    <cellStyle name="Процентный 2" xfId="3738"/>
    <cellStyle name="Процентный 2 2" xfId="3739"/>
    <cellStyle name="Процентный 2 2 2" xfId="3740"/>
    <cellStyle name="Процентный 2 2 3" xfId="3741"/>
    <cellStyle name="Процентный 2 3" xfId="3742"/>
    <cellStyle name="Процентный 2 3 2" xfId="3743"/>
    <cellStyle name="Процентный 2 3 3" xfId="3744"/>
    <cellStyle name="Процентный 2 4" xfId="3745"/>
    <cellStyle name="Процентный 2 5" xfId="3746"/>
    <cellStyle name="Процентный 2 6" xfId="3747"/>
    <cellStyle name="Процентный 2_сверка" xfId="3748"/>
    <cellStyle name="Процентный 3" xfId="3749"/>
    <cellStyle name="Процентный 3 2" xfId="3750"/>
    <cellStyle name="Процентный 3 3" xfId="3751"/>
    <cellStyle name="Процентный 4" xfId="3752"/>
    <cellStyle name="Процентный 4 2" xfId="3753"/>
    <cellStyle name="Процентный 4 3" xfId="3754"/>
    <cellStyle name="Процентный 5" xfId="3755"/>
    <cellStyle name="Процентный 6" xfId="3756"/>
    <cellStyle name="Процентный 7" xfId="3757"/>
    <cellStyle name="Связанная ячейка 10" xfId="3758"/>
    <cellStyle name="Связанная ячейка 10 2" xfId="3759"/>
    <cellStyle name="Связанная ячейка 10 3" xfId="3760"/>
    <cellStyle name="Связанная ячейка 11" xfId="3761"/>
    <cellStyle name="Связанная ячейка 2" xfId="3762"/>
    <cellStyle name="Связанная ячейка 2 2" xfId="3763"/>
    <cellStyle name="Связанная ячейка 2 2 2" xfId="3764"/>
    <cellStyle name="Связанная ячейка 2 2 3" xfId="3765"/>
    <cellStyle name="Связанная ячейка 2 3" xfId="3766"/>
    <cellStyle name="Связанная ячейка 2 3 2" xfId="3767"/>
    <cellStyle name="Связанная ячейка 2 4" xfId="3768"/>
    <cellStyle name="Связанная ячейка 2 4 2" xfId="3769"/>
    <cellStyle name="Связанная ячейка 2 5" xfId="3770"/>
    <cellStyle name="Связанная ячейка 2 6" xfId="3771"/>
    <cellStyle name="Связанная ячейка 2_08" xfId="3772"/>
    <cellStyle name="Связанная ячейка 3" xfId="3773"/>
    <cellStyle name="Связанная ячейка 3 2" xfId="3774"/>
    <cellStyle name="Связанная ячейка 3 2 2" xfId="3775"/>
    <cellStyle name="Связанная ячейка 3 2 3" xfId="3776"/>
    <cellStyle name="Связанная ячейка 3 3" xfId="3777"/>
    <cellStyle name="Связанная ячейка 3 4" xfId="3778"/>
    <cellStyle name="Связанная ячейка 3_46EE.2011(v1.0)" xfId="3779"/>
    <cellStyle name="Связанная ячейка 4" xfId="3780"/>
    <cellStyle name="Связанная ячейка 4 2" xfId="3781"/>
    <cellStyle name="Связанная ячейка 4 2 2" xfId="3782"/>
    <cellStyle name="Связанная ячейка 4 2 3" xfId="3783"/>
    <cellStyle name="Связанная ячейка 4 3" xfId="3784"/>
    <cellStyle name="Связанная ячейка 4 4" xfId="3785"/>
    <cellStyle name="Связанная ячейка 4_46EE.2011(v1.0)" xfId="3786"/>
    <cellStyle name="Связанная ячейка 5" xfId="3787"/>
    <cellStyle name="Связанная ячейка 5 2" xfId="3788"/>
    <cellStyle name="Связанная ячейка 5 2 2" xfId="3789"/>
    <cellStyle name="Связанная ячейка 5 2 3" xfId="3790"/>
    <cellStyle name="Связанная ячейка 5 3" xfId="3791"/>
    <cellStyle name="Связанная ячейка 5 4" xfId="3792"/>
    <cellStyle name="Связанная ячейка 5_46EE.2011(v1.0)" xfId="3793"/>
    <cellStyle name="Связанная ячейка 6" xfId="3794"/>
    <cellStyle name="Связанная ячейка 6 2" xfId="3795"/>
    <cellStyle name="Связанная ячейка 6 2 2" xfId="3796"/>
    <cellStyle name="Связанная ячейка 6 2 3" xfId="3797"/>
    <cellStyle name="Связанная ячейка 6 3" xfId="3798"/>
    <cellStyle name="Связанная ячейка 6 4" xfId="3799"/>
    <cellStyle name="Связанная ячейка 6_46EE.2011(v1.0)" xfId="3800"/>
    <cellStyle name="Связанная ячейка 7" xfId="3801"/>
    <cellStyle name="Связанная ячейка 7 2" xfId="3802"/>
    <cellStyle name="Связанная ячейка 7 2 2" xfId="3803"/>
    <cellStyle name="Связанная ячейка 7 2 3" xfId="3804"/>
    <cellStyle name="Связанная ячейка 7 3" xfId="3805"/>
    <cellStyle name="Связанная ячейка 7 4" xfId="3806"/>
    <cellStyle name="Связанная ячейка 7_46EE.2011(v1.0)" xfId="3807"/>
    <cellStyle name="Связанная ячейка 8" xfId="3808"/>
    <cellStyle name="Связанная ячейка 8 2" xfId="3809"/>
    <cellStyle name="Связанная ячейка 8 2 2" xfId="3810"/>
    <cellStyle name="Связанная ячейка 8 2 3" xfId="3811"/>
    <cellStyle name="Связанная ячейка 8 3" xfId="3812"/>
    <cellStyle name="Связанная ячейка 8 4" xfId="3813"/>
    <cellStyle name="Связанная ячейка 8_46EE.2011(v1.0)" xfId="3814"/>
    <cellStyle name="Связанная ячейка 9" xfId="3815"/>
    <cellStyle name="Связанная ячейка 9 2" xfId="3816"/>
    <cellStyle name="Связанная ячейка 9 2 2" xfId="3817"/>
    <cellStyle name="Связанная ячейка 9 2 3" xfId="3818"/>
    <cellStyle name="Связанная ячейка 9 3" xfId="3819"/>
    <cellStyle name="Связанная ячейка 9 4" xfId="3820"/>
    <cellStyle name="Связанная ячейка 9_46EE.2011(v1.0)" xfId="3821"/>
    <cellStyle name="Стиль 1" xfId="3822"/>
    <cellStyle name="Стиль 1 2" xfId="3823"/>
    <cellStyle name="Стиль 1 2 2" xfId="3824"/>
    <cellStyle name="Стиль 1 2 2 2" xfId="3825"/>
    <cellStyle name="Стиль 1 2 3" xfId="3826"/>
    <cellStyle name="Стиль 1 2 4" xfId="3827"/>
    <cellStyle name="Стиль 1 2_сверка" xfId="3828"/>
    <cellStyle name="Стиль 1 3" xfId="3829"/>
    <cellStyle name="Стиль 1 3 2" xfId="3830"/>
    <cellStyle name="Стиль 1 4" xfId="3831"/>
    <cellStyle name="Стиль 1 4 2" xfId="3832"/>
    <cellStyle name="Стиль 1 5" xfId="3833"/>
    <cellStyle name="Стиль 1 6" xfId="3834"/>
    <cellStyle name="Стиль 1 7" xfId="3835"/>
    <cellStyle name="Стиль 1 8" xfId="3836"/>
    <cellStyle name="Стиль 1_08" xfId="3837"/>
    <cellStyle name="ТЕКСТ" xfId="3838"/>
    <cellStyle name="ТЕКСТ 10" xfId="3839"/>
    <cellStyle name="ТЕКСТ 2" xfId="3840"/>
    <cellStyle name="ТЕКСТ 2 2" xfId="3841"/>
    <cellStyle name="ТЕКСТ 2 3" xfId="3842"/>
    <cellStyle name="ТЕКСТ 3" xfId="3843"/>
    <cellStyle name="ТЕКСТ 3 2" xfId="3844"/>
    <cellStyle name="ТЕКСТ 3 3" xfId="3845"/>
    <cellStyle name="ТЕКСТ 4" xfId="3846"/>
    <cellStyle name="ТЕКСТ 4 2" xfId="3847"/>
    <cellStyle name="ТЕКСТ 4 3" xfId="3848"/>
    <cellStyle name="ТЕКСТ 5" xfId="3849"/>
    <cellStyle name="ТЕКСТ 5 2" xfId="3850"/>
    <cellStyle name="ТЕКСТ 5 3" xfId="3851"/>
    <cellStyle name="ТЕКСТ 6" xfId="3852"/>
    <cellStyle name="ТЕКСТ 6 2" xfId="3853"/>
    <cellStyle name="ТЕКСТ 6 3" xfId="3854"/>
    <cellStyle name="ТЕКСТ 7" xfId="3855"/>
    <cellStyle name="ТЕКСТ 7 2" xfId="3856"/>
    <cellStyle name="ТЕКСТ 7 3" xfId="3857"/>
    <cellStyle name="ТЕКСТ 8" xfId="3858"/>
    <cellStyle name="ТЕКСТ 8 2" xfId="3859"/>
    <cellStyle name="ТЕКСТ 8 3" xfId="3860"/>
    <cellStyle name="ТЕКСТ 9" xfId="3861"/>
    <cellStyle name="Текст предупреждения 10" xfId="3862"/>
    <cellStyle name="Текст предупреждения 10 2" xfId="3863"/>
    <cellStyle name="Текст предупреждения 10 3" xfId="3864"/>
    <cellStyle name="Текст предупреждения 11" xfId="3865"/>
    <cellStyle name="Текст предупреждения 2" xfId="3866"/>
    <cellStyle name="Текст предупреждения 2 2" xfId="3867"/>
    <cellStyle name="Текст предупреждения 2 2 2" xfId="3868"/>
    <cellStyle name="Текст предупреждения 2 2 3" xfId="3869"/>
    <cellStyle name="Текст предупреждения 2 3" xfId="3870"/>
    <cellStyle name="Текст предупреждения 2 3 2" xfId="3871"/>
    <cellStyle name="Текст предупреждения 2 4" xfId="3872"/>
    <cellStyle name="Текст предупреждения 2 4 2" xfId="3873"/>
    <cellStyle name="Текст предупреждения 2 5" xfId="3874"/>
    <cellStyle name="Текст предупреждения 2 6" xfId="3875"/>
    <cellStyle name="Текст предупреждения 2_08" xfId="3876"/>
    <cellStyle name="Текст предупреждения 3" xfId="3877"/>
    <cellStyle name="Текст предупреждения 3 2" xfId="3878"/>
    <cellStyle name="Текст предупреждения 3 2 2" xfId="3879"/>
    <cellStyle name="Текст предупреждения 3 2 3" xfId="3880"/>
    <cellStyle name="Текст предупреждения 3 3" xfId="3881"/>
    <cellStyle name="Текст предупреждения 3 4" xfId="3882"/>
    <cellStyle name="Текст предупреждения 4" xfId="3883"/>
    <cellStyle name="Текст предупреждения 4 2" xfId="3884"/>
    <cellStyle name="Текст предупреждения 4 2 2" xfId="3885"/>
    <cellStyle name="Текст предупреждения 4 2 3" xfId="3886"/>
    <cellStyle name="Текст предупреждения 4 3" xfId="3887"/>
    <cellStyle name="Текст предупреждения 4 4" xfId="3888"/>
    <cellStyle name="Текст предупреждения 5" xfId="3889"/>
    <cellStyle name="Текст предупреждения 5 2" xfId="3890"/>
    <cellStyle name="Текст предупреждения 5 2 2" xfId="3891"/>
    <cellStyle name="Текст предупреждения 5 2 3" xfId="3892"/>
    <cellStyle name="Текст предупреждения 5 3" xfId="3893"/>
    <cellStyle name="Текст предупреждения 5 4" xfId="3894"/>
    <cellStyle name="Текст предупреждения 6" xfId="3895"/>
    <cellStyle name="Текст предупреждения 6 2" xfId="3896"/>
    <cellStyle name="Текст предупреждения 6 2 2" xfId="3897"/>
    <cellStyle name="Текст предупреждения 6 2 3" xfId="3898"/>
    <cellStyle name="Текст предупреждения 6 3" xfId="3899"/>
    <cellStyle name="Текст предупреждения 6 4" xfId="3900"/>
    <cellStyle name="Текст предупреждения 7" xfId="3901"/>
    <cellStyle name="Текст предупреждения 7 2" xfId="3902"/>
    <cellStyle name="Текст предупреждения 7 2 2" xfId="3903"/>
    <cellStyle name="Текст предупреждения 7 2 3" xfId="3904"/>
    <cellStyle name="Текст предупреждения 7 3" xfId="3905"/>
    <cellStyle name="Текст предупреждения 7 4" xfId="3906"/>
    <cellStyle name="Текст предупреждения 8" xfId="3907"/>
    <cellStyle name="Текст предупреждения 8 2" xfId="3908"/>
    <cellStyle name="Текст предупреждения 8 2 2" xfId="3909"/>
    <cellStyle name="Текст предупреждения 8 2 3" xfId="3910"/>
    <cellStyle name="Текст предупреждения 8 3" xfId="3911"/>
    <cellStyle name="Текст предупреждения 8 4" xfId="3912"/>
    <cellStyle name="Текст предупреждения 9" xfId="3913"/>
    <cellStyle name="Текст предупреждения 9 2" xfId="3914"/>
    <cellStyle name="Текст предупреждения 9 2 2" xfId="3915"/>
    <cellStyle name="Текст предупреждения 9 2 3" xfId="3916"/>
    <cellStyle name="Текст предупреждения 9 3" xfId="3917"/>
    <cellStyle name="Текст предупреждения 9 4" xfId="3918"/>
    <cellStyle name="Текстовый" xfId="3919"/>
    <cellStyle name="Текстовый 10" xfId="3920"/>
    <cellStyle name="Текстовый 2" xfId="3921"/>
    <cellStyle name="Текстовый 2 2" xfId="3922"/>
    <cellStyle name="Текстовый 2 3" xfId="3923"/>
    <cellStyle name="Текстовый 3" xfId="3924"/>
    <cellStyle name="Текстовый 3 2" xfId="3925"/>
    <cellStyle name="Текстовый 3 3" xfId="3926"/>
    <cellStyle name="Текстовый 4" xfId="3927"/>
    <cellStyle name="Текстовый 4 2" xfId="3928"/>
    <cellStyle name="Текстовый 4 3" xfId="3929"/>
    <cellStyle name="Текстовый 5" xfId="3930"/>
    <cellStyle name="Текстовый 5 2" xfId="3931"/>
    <cellStyle name="Текстовый 5 3" xfId="3932"/>
    <cellStyle name="Текстовый 6" xfId="3933"/>
    <cellStyle name="Текстовый 6 2" xfId="3934"/>
    <cellStyle name="Текстовый 6 3" xfId="3935"/>
    <cellStyle name="Текстовый 7" xfId="3936"/>
    <cellStyle name="Текстовый 7 2" xfId="3937"/>
    <cellStyle name="Текстовый 7 3" xfId="3938"/>
    <cellStyle name="Текстовый 8" xfId="3939"/>
    <cellStyle name="Текстовый 8 2" xfId="3940"/>
    <cellStyle name="Текстовый 8 3" xfId="3941"/>
    <cellStyle name="Текстовый 9" xfId="3942"/>
    <cellStyle name="Текстовый_1" xfId="3943"/>
    <cellStyle name="Тысячи [0]_22гк" xfId="3944"/>
    <cellStyle name="Тысячи_22гк" xfId="3945"/>
    <cellStyle name="ФИКСИРОВАННЫЙ" xfId="3946"/>
    <cellStyle name="ФИКСИРОВАННЫЙ 10" xfId="3947"/>
    <cellStyle name="ФИКСИРОВАННЫЙ 2" xfId="3948"/>
    <cellStyle name="ФИКСИРОВАННЫЙ 2 2" xfId="3949"/>
    <cellStyle name="ФИКСИРОВАННЫЙ 2 3" xfId="3950"/>
    <cellStyle name="ФИКСИРОВАННЫЙ 3" xfId="3951"/>
    <cellStyle name="ФИКСИРОВАННЫЙ 3 2" xfId="3952"/>
    <cellStyle name="ФИКСИРОВАННЫЙ 3 3" xfId="3953"/>
    <cellStyle name="ФИКСИРОВАННЫЙ 4" xfId="3954"/>
    <cellStyle name="ФИКСИРОВАННЫЙ 4 2" xfId="3955"/>
    <cellStyle name="ФИКСИРОВАННЫЙ 4 3" xfId="3956"/>
    <cellStyle name="ФИКСИРОВАННЫЙ 5" xfId="3957"/>
    <cellStyle name="ФИКСИРОВАННЫЙ 5 2" xfId="3958"/>
    <cellStyle name="ФИКСИРОВАННЫЙ 5 3" xfId="3959"/>
    <cellStyle name="ФИКСИРОВАННЫЙ 6" xfId="3960"/>
    <cellStyle name="ФИКСИРОВАННЫЙ 6 2" xfId="3961"/>
    <cellStyle name="ФИКСИРОВАННЫЙ 6 3" xfId="3962"/>
    <cellStyle name="ФИКСИРОВАННЫЙ 7" xfId="3963"/>
    <cellStyle name="ФИКСИРОВАННЫЙ 7 2" xfId="3964"/>
    <cellStyle name="ФИКСИРОВАННЫЙ 7 3" xfId="3965"/>
    <cellStyle name="ФИКСИРОВАННЫЙ 8" xfId="3966"/>
    <cellStyle name="ФИКСИРОВАННЫЙ 8 2" xfId="3967"/>
    <cellStyle name="ФИКСИРОВАННЫЙ 8 3" xfId="3968"/>
    <cellStyle name="ФИКСИРОВАННЫЙ 9" xfId="3969"/>
    <cellStyle name="ФИКСИРОВАННЫЙ_1" xfId="3970"/>
    <cellStyle name="Финансовый 10" xfId="3971"/>
    <cellStyle name="Финансовый 11" xfId="3972"/>
    <cellStyle name="Финансовый 2" xfId="3973"/>
    <cellStyle name="Финансовый 2 2" xfId="3974"/>
    <cellStyle name="Финансовый 2 2 2" xfId="3975"/>
    <cellStyle name="Финансовый 2 2 3" xfId="3976"/>
    <cellStyle name="Финансовый 2 3" xfId="3977"/>
    <cellStyle name="Финансовый 2 3 2" xfId="3978"/>
    <cellStyle name="Финансовый 2 3 2 2" xfId="3979"/>
    <cellStyle name="Финансовый 2 3 3" xfId="3980"/>
    <cellStyle name="Финансовый 2 3 4" xfId="3981"/>
    <cellStyle name="Финансовый 2 4" xfId="3982"/>
    <cellStyle name="Финансовый 2 5" xfId="3983"/>
    <cellStyle name="Финансовый 2 6" xfId="3984"/>
    <cellStyle name="Финансовый 2 7" xfId="3985"/>
    <cellStyle name="Финансовый 2_46EE.2011(v1.0)" xfId="3986"/>
    <cellStyle name="Финансовый 3" xfId="3987"/>
    <cellStyle name="Финансовый 3 2" xfId="3988"/>
    <cellStyle name="Финансовый 3 3" xfId="3989"/>
    <cellStyle name="Финансовый 3 4" xfId="3990"/>
    <cellStyle name="Финансовый 3 5" xfId="3991"/>
    <cellStyle name="Финансовый 3_сверка" xfId="3992"/>
    <cellStyle name="Финансовый 4" xfId="3993"/>
    <cellStyle name="Финансовый 4 2" xfId="3994"/>
    <cellStyle name="Финансовый 4 3" xfId="3995"/>
    <cellStyle name="Финансовый 5" xfId="3996"/>
    <cellStyle name="Финансовый 5 2" xfId="3997"/>
    <cellStyle name="Финансовый 6" xfId="3998"/>
    <cellStyle name="Финансовый 7" xfId="3999"/>
    <cellStyle name="Финансовый 8" xfId="4000"/>
    <cellStyle name="Финансовый 9" xfId="4001"/>
    <cellStyle name="Формула" xfId="4002"/>
    <cellStyle name="Формула 2" xfId="4003"/>
    <cellStyle name="Формула 2 2" xfId="4004"/>
    <cellStyle name="Формула 2 3" xfId="4005"/>
    <cellStyle name="Формула 3" xfId="4006"/>
    <cellStyle name="Формула 4" xfId="4007"/>
    <cellStyle name="Формула_A РТ 2009 Рязаньэнерго" xfId="4008"/>
    <cellStyle name="ФормулаВБ" xfId="4009"/>
    <cellStyle name="ФормулаВБ 2" xfId="4010"/>
    <cellStyle name="ФормулаВБ 2 2" xfId="4011"/>
    <cellStyle name="ФормулаВБ 3" xfId="4012"/>
    <cellStyle name="ФормулаВБ 3 2" xfId="4013"/>
    <cellStyle name="ФормулаВБ 4" xfId="4014"/>
    <cellStyle name="ФормулаВБ 5" xfId="4015"/>
    <cellStyle name="ФормулаВБ 6" xfId="4016"/>
    <cellStyle name="ФормулаВБ 7" xfId="4017"/>
    <cellStyle name="ФормулаНаКонтроль" xfId="4018"/>
    <cellStyle name="ФормулаНаКонтроль 2" xfId="4019"/>
    <cellStyle name="ФормулаНаКонтроль 3" xfId="4020"/>
    <cellStyle name="Хороший 10" xfId="4021"/>
    <cellStyle name="Хороший 10 2" xfId="4022"/>
    <cellStyle name="Хороший 10 3" xfId="4023"/>
    <cellStyle name="Хороший 11" xfId="4024"/>
    <cellStyle name="Хороший 12" xfId="4025"/>
    <cellStyle name="Хороший 2" xfId="4026"/>
    <cellStyle name="Хороший 2 2" xfId="4027"/>
    <cellStyle name="Хороший 2 2 2" xfId="4028"/>
    <cellStyle name="Хороший 2 2 3" xfId="4029"/>
    <cellStyle name="Хороший 2 3" xfId="4030"/>
    <cellStyle name="Хороший 2 3 2" xfId="4031"/>
    <cellStyle name="Хороший 2 4" xfId="4032"/>
    <cellStyle name="Хороший 2 4 2" xfId="4033"/>
    <cellStyle name="Хороший 2 5" xfId="4034"/>
    <cellStyle name="Хороший 2 6" xfId="4035"/>
    <cellStyle name="Хороший 2_08" xfId="4036"/>
    <cellStyle name="Хороший 3" xfId="4037"/>
    <cellStyle name="Хороший 3 2" xfId="4038"/>
    <cellStyle name="Хороший 3 2 2" xfId="4039"/>
    <cellStyle name="Хороший 3 2 3" xfId="4040"/>
    <cellStyle name="Хороший 3 3" xfId="4041"/>
    <cellStyle name="Хороший 3 4" xfId="4042"/>
    <cellStyle name="Хороший 4" xfId="4043"/>
    <cellStyle name="Хороший 4 2" xfId="4044"/>
    <cellStyle name="Хороший 4 2 2" xfId="4045"/>
    <cellStyle name="Хороший 4 2 3" xfId="4046"/>
    <cellStyle name="Хороший 4 3" xfId="4047"/>
    <cellStyle name="Хороший 4 4" xfId="4048"/>
    <cellStyle name="Хороший 5" xfId="4049"/>
    <cellStyle name="Хороший 5 2" xfId="4050"/>
    <cellStyle name="Хороший 5 2 2" xfId="4051"/>
    <cellStyle name="Хороший 5 2 3" xfId="4052"/>
    <cellStyle name="Хороший 5 3" xfId="4053"/>
    <cellStyle name="Хороший 5 4" xfId="4054"/>
    <cellStyle name="Хороший 6" xfId="4055"/>
    <cellStyle name="Хороший 6 2" xfId="4056"/>
    <cellStyle name="Хороший 6 2 2" xfId="4057"/>
    <cellStyle name="Хороший 6 2 3" xfId="4058"/>
    <cellStyle name="Хороший 6 3" xfId="4059"/>
    <cellStyle name="Хороший 6 4" xfId="4060"/>
    <cellStyle name="Хороший 7" xfId="4061"/>
    <cellStyle name="Хороший 7 2" xfId="4062"/>
    <cellStyle name="Хороший 7 2 2" xfId="4063"/>
    <cellStyle name="Хороший 7 2 3" xfId="4064"/>
    <cellStyle name="Хороший 7 3" xfId="4065"/>
    <cellStyle name="Хороший 7 4" xfId="4066"/>
    <cellStyle name="Хороший 8" xfId="4067"/>
    <cellStyle name="Хороший 8 2" xfId="4068"/>
    <cellStyle name="Хороший 8 2 2" xfId="4069"/>
    <cellStyle name="Хороший 8 2 3" xfId="4070"/>
    <cellStyle name="Хороший 8 3" xfId="4071"/>
    <cellStyle name="Хороший 8 4" xfId="4072"/>
    <cellStyle name="Хороший 9" xfId="4073"/>
    <cellStyle name="Хороший 9 2" xfId="4074"/>
    <cellStyle name="Хороший 9 2 2" xfId="4075"/>
    <cellStyle name="Хороший 9 2 3" xfId="4076"/>
    <cellStyle name="Хороший 9 3" xfId="4077"/>
    <cellStyle name="Хороший 9 4" xfId="4078"/>
    <cellStyle name="Цифры по центру с десятыми" xfId="4079"/>
    <cellStyle name="Цифры по центру с десятыми 2" xfId="4080"/>
    <cellStyle name="Цифры по центру с десятыми 3" xfId="4081"/>
    <cellStyle name="Џђћ–…ќ’ќ›‰" xfId="4082"/>
    <cellStyle name="Шапка таблицы" xfId="4083"/>
    <cellStyle name="Шапка таблицы 2" xfId="4084"/>
    <cellStyle name="Шапка таблицы 3" xfId="4085"/>
    <cellStyle name="㼿" xfId="4086"/>
    <cellStyle name="㼿 2" xfId="4087"/>
    <cellStyle name="㼿 2 2" xfId="4088"/>
    <cellStyle name="㼿 2 3" xfId="4089"/>
    <cellStyle name="㼿 3" xfId="4090"/>
    <cellStyle name="㼿 4" xfId="4091"/>
    <cellStyle name="㼿?" xfId="4092"/>
    <cellStyle name="㼿? 2" xfId="4093"/>
    <cellStyle name="㼿? 3" xfId="4094"/>
    <cellStyle name="㼿㼿" xfId="4095"/>
    <cellStyle name="㼿㼿 2" xfId="4096"/>
    <cellStyle name="㼿㼿 3" xfId="4097"/>
    <cellStyle name="㼿㼿?" xfId="4098"/>
    <cellStyle name="㼿㼿? 2" xfId="4099"/>
    <cellStyle name="㼿㼿? 2 2" xfId="4100"/>
    <cellStyle name="㼿㼿? 2 2 2" xfId="4101"/>
    <cellStyle name="㼿㼿? 2 2 3" xfId="4102"/>
    <cellStyle name="㼿㼿? 2 3" xfId="4103"/>
    <cellStyle name="㼿㼿? 2 4" xfId="4104"/>
    <cellStyle name="㼿㼿? 3" xfId="4105"/>
    <cellStyle name="㼿㼿㼿" xfId="4106"/>
    <cellStyle name="㼿㼿㼿 2" xfId="4107"/>
    <cellStyle name="㼿㼿㼿?" xfId="4108"/>
    <cellStyle name="㼿㼿㼿? 2" xfId="4109"/>
    <cellStyle name="㼿㼿㼿? 3" xfId="4110"/>
    <cellStyle name="㼿㼿㼿㼿" xfId="4111"/>
    <cellStyle name="㼿㼿㼿㼿 2" xfId="4112"/>
    <cellStyle name="㼿㼿㼿㼿 3" xfId="4113"/>
    <cellStyle name="㼿㼿㼿㼿?" xfId="4114"/>
    <cellStyle name="㼿㼿㼿㼿? 2" xfId="4115"/>
    <cellStyle name="㼿㼿㼿㼿? 3" xfId="4116"/>
    <cellStyle name="㼿㼿㼿㼿㼿" xfId="4117"/>
    <cellStyle name="㼿㼿㼿㼿㼿 2" xfId="4118"/>
    <cellStyle name="㼿㼿㼿㼿㼿 3" xfId="41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0"/>
  <sheetViews>
    <sheetView zoomScale="90" zoomScaleNormal="90" workbookViewId="0">
      <pane xSplit="1" ySplit="6" topLeftCell="B7" activePane="bottomRight" state="frozen"/>
      <selection pane="topRight" activeCell="I1" sqref="I1"/>
      <selection pane="bottomLeft" activeCell="A29" sqref="A29"/>
      <selection pane="bottomRight" activeCell="O202" sqref="O202"/>
    </sheetView>
  </sheetViews>
  <sheetFormatPr defaultColWidth="9" defaultRowHeight="15"/>
  <cols>
    <col min="1" max="1" width="4.5703125" style="1" customWidth="1"/>
    <col min="2" max="2" width="49.42578125" style="1" customWidth="1"/>
    <col min="3" max="6" width="12.28515625" style="2" customWidth="1"/>
    <col min="7" max="7" width="12.28515625" style="1" customWidth="1"/>
    <col min="8" max="12" width="10.28515625" style="1" customWidth="1"/>
    <col min="13" max="16384" width="9" style="1"/>
  </cols>
  <sheetData>
    <row r="1" spans="1:13" ht="15.7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3"/>
    </row>
    <row r="2" spans="1:13" ht="15.75">
      <c r="B2" s="101" t="s">
        <v>208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3"/>
    </row>
    <row r="3" spans="1:13">
      <c r="C3" s="4" t="s">
        <v>1</v>
      </c>
      <c r="D3" s="5"/>
      <c r="E3" s="5"/>
      <c r="F3" s="5"/>
      <c r="G3" s="5"/>
      <c r="H3" s="6"/>
      <c r="M3" s="7"/>
    </row>
    <row r="4" spans="1:13" ht="15" customHeight="1">
      <c r="A4" s="102" t="s">
        <v>2</v>
      </c>
      <c r="B4" s="103" t="s">
        <v>3</v>
      </c>
      <c r="C4" s="104" t="s">
        <v>4</v>
      </c>
      <c r="D4" s="104"/>
      <c r="E4" s="104"/>
      <c r="F4" s="104"/>
      <c r="G4" s="104"/>
      <c r="H4" s="104" t="s">
        <v>5</v>
      </c>
      <c r="I4" s="104"/>
      <c r="J4" s="104"/>
      <c r="K4" s="104"/>
      <c r="L4" s="104"/>
    </row>
    <row r="5" spans="1:13">
      <c r="A5" s="102"/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3">
      <c r="A6" s="102"/>
      <c r="B6" s="103"/>
      <c r="C6" s="8" t="s">
        <v>6</v>
      </c>
      <c r="D6" s="8" t="s">
        <v>7</v>
      </c>
      <c r="E6" s="8" t="s">
        <v>8</v>
      </c>
      <c r="F6" s="8" t="s">
        <v>9</v>
      </c>
      <c r="G6" s="74" t="s">
        <v>10</v>
      </c>
      <c r="H6" s="74" t="s">
        <v>6</v>
      </c>
      <c r="I6" s="74" t="s">
        <v>7</v>
      </c>
      <c r="J6" s="74" t="s">
        <v>8</v>
      </c>
      <c r="K6" s="74" t="s">
        <v>9</v>
      </c>
      <c r="L6" s="74" t="s">
        <v>10</v>
      </c>
    </row>
    <row r="7" spans="1:13" s="14" customFormat="1">
      <c r="A7" s="10">
        <v>1</v>
      </c>
      <c r="B7" s="11" t="s">
        <v>203</v>
      </c>
      <c r="C7" s="12">
        <v>0</v>
      </c>
      <c r="D7" s="12">
        <v>0</v>
      </c>
      <c r="E7" s="12">
        <v>156384</v>
      </c>
      <c r="F7" s="12">
        <v>0</v>
      </c>
      <c r="G7" s="12">
        <f>SUM(C7:F7)</f>
        <v>156384</v>
      </c>
      <c r="H7" s="13" t="s">
        <v>205</v>
      </c>
      <c r="I7" s="13" t="s">
        <v>205</v>
      </c>
      <c r="J7" s="13">
        <v>241.72258064516126</v>
      </c>
      <c r="K7" s="13" t="s">
        <v>205</v>
      </c>
      <c r="L7" s="13">
        <f>H7+I7+J7+K7</f>
        <v>241.72258064516126</v>
      </c>
    </row>
    <row r="8" spans="1:13" s="14" customFormat="1">
      <c r="A8" s="15"/>
      <c r="B8" s="16" t="s">
        <v>204</v>
      </c>
      <c r="C8" s="17"/>
      <c r="D8" s="17"/>
      <c r="E8" s="17">
        <v>156384</v>
      </c>
      <c r="F8" s="17"/>
      <c r="G8" s="17">
        <f t="shared" ref="G8:L10" si="0">G7</f>
        <v>156384</v>
      </c>
      <c r="H8" s="17"/>
      <c r="I8" s="17"/>
      <c r="J8" s="17">
        <v>241.72258064516126</v>
      </c>
      <c r="K8" s="17"/>
      <c r="L8" s="17">
        <f t="shared" si="0"/>
        <v>241.72258064516126</v>
      </c>
    </row>
    <row r="9" spans="1:13" s="14" customFormat="1">
      <c r="A9" s="10">
        <v>2</v>
      </c>
      <c r="B9" s="11" t="s">
        <v>11</v>
      </c>
      <c r="C9" s="12">
        <v>563757</v>
      </c>
      <c r="D9" s="12">
        <v>178367</v>
      </c>
      <c r="E9" s="12">
        <v>1814541</v>
      </c>
      <c r="F9" s="12">
        <v>605095</v>
      </c>
      <c r="G9" s="12">
        <f>SUM(C9:F9)</f>
        <v>3161760</v>
      </c>
      <c r="H9" s="13">
        <v>871.39858870967737</v>
      </c>
      <c r="I9" s="13">
        <v>275.7016801075269</v>
      </c>
      <c r="J9" s="13">
        <v>2804.7340725806453</v>
      </c>
      <c r="K9" s="13">
        <v>935.29469086021493</v>
      </c>
      <c r="L9" s="13">
        <f>H9+I9+J9+K9</f>
        <v>4887.1290322580644</v>
      </c>
    </row>
    <row r="10" spans="1:13" s="14" customFormat="1">
      <c r="A10" s="15"/>
      <c r="B10" s="16" t="s">
        <v>13</v>
      </c>
      <c r="C10" s="17">
        <v>563757</v>
      </c>
      <c r="D10" s="17">
        <v>178367</v>
      </c>
      <c r="E10" s="17">
        <v>1814541</v>
      </c>
      <c r="F10" s="17">
        <v>605095</v>
      </c>
      <c r="G10" s="17">
        <f t="shared" si="0"/>
        <v>3161760</v>
      </c>
      <c r="H10" s="17">
        <v>871.39858870967737</v>
      </c>
      <c r="I10" s="17"/>
      <c r="J10" s="17">
        <v>2804.7340725806453</v>
      </c>
      <c r="K10" s="17">
        <v>935.29469086021493</v>
      </c>
      <c r="L10" s="17">
        <f t="shared" si="0"/>
        <v>4887.1290322580644</v>
      </c>
    </row>
    <row r="11" spans="1:13" s="14" customFormat="1">
      <c r="A11" s="18">
        <v>3</v>
      </c>
      <c r="B11" s="19" t="s">
        <v>12</v>
      </c>
      <c r="C11" s="20">
        <v>0</v>
      </c>
      <c r="D11" s="20">
        <v>0</v>
      </c>
      <c r="E11" s="20">
        <v>503880</v>
      </c>
      <c r="F11" s="20">
        <v>893066</v>
      </c>
      <c r="G11" s="20">
        <f>SUM(C11:F11)</f>
        <v>1396946</v>
      </c>
      <c r="H11" s="21" t="s">
        <v>205</v>
      </c>
      <c r="I11" s="21" t="s">
        <v>205</v>
      </c>
      <c r="J11" s="21">
        <v>778.8467741935483</v>
      </c>
      <c r="K11" s="21">
        <v>1380.4111559139783</v>
      </c>
      <c r="L11" s="21">
        <f t="shared" ref="L11:L33" si="1">H11+I11+J11+K11</f>
        <v>2159.2579301075266</v>
      </c>
    </row>
    <row r="12" spans="1:13" s="14" customFormat="1">
      <c r="A12" s="16"/>
      <c r="B12" s="16" t="s">
        <v>16</v>
      </c>
      <c r="C12" s="17"/>
      <c r="D12" s="17"/>
      <c r="E12" s="17">
        <v>27713.4</v>
      </c>
      <c r="F12" s="17">
        <v>446533</v>
      </c>
      <c r="G12" s="17">
        <f>E12+F12</f>
        <v>474246.40000000002</v>
      </c>
      <c r="H12" s="17"/>
      <c r="I12" s="17"/>
      <c r="J12" s="17">
        <v>42.836572580645161</v>
      </c>
      <c r="K12" s="17">
        <v>690.20557795698915</v>
      </c>
      <c r="L12" s="17">
        <f t="shared" si="1"/>
        <v>733.04215053763426</v>
      </c>
    </row>
    <row r="13" spans="1:13" s="14" customFormat="1">
      <c r="A13" s="16"/>
      <c r="B13" s="16" t="s">
        <v>18</v>
      </c>
      <c r="C13" s="17"/>
      <c r="D13" s="17"/>
      <c r="E13" s="17">
        <v>292250.39999999997</v>
      </c>
      <c r="F13" s="17">
        <v>437602.33999999997</v>
      </c>
      <c r="G13" s="17">
        <f>E13+F13</f>
        <v>729852.74</v>
      </c>
      <c r="H13" s="17"/>
      <c r="I13" s="17"/>
      <c r="J13" s="17">
        <v>451.73112903225797</v>
      </c>
      <c r="K13" s="17">
        <v>676.40146639784939</v>
      </c>
      <c r="L13" s="17">
        <f t="shared" si="1"/>
        <v>1128.1325954301074</v>
      </c>
    </row>
    <row r="14" spans="1:13" s="14" customFormat="1">
      <c r="A14" s="16"/>
      <c r="B14" s="16" t="s">
        <v>20</v>
      </c>
      <c r="C14" s="17"/>
      <c r="D14" s="17"/>
      <c r="E14" s="17">
        <v>55426.8</v>
      </c>
      <c r="F14" s="17">
        <v>8930.66</v>
      </c>
      <c r="G14" s="17">
        <f>E14+F14</f>
        <v>64357.460000000006</v>
      </c>
      <c r="H14" s="17"/>
      <c r="I14" s="17"/>
      <c r="J14" s="17">
        <v>85.673145161290321</v>
      </c>
      <c r="K14" s="17">
        <v>13.804111559139784</v>
      </c>
      <c r="L14" s="17">
        <f t="shared" si="1"/>
        <v>99.477256720430105</v>
      </c>
    </row>
    <row r="15" spans="1:13" s="14" customFormat="1">
      <c r="A15" s="22"/>
      <c r="B15" s="22" t="s">
        <v>22</v>
      </c>
      <c r="C15" s="17"/>
      <c r="D15" s="17"/>
      <c r="E15" s="17">
        <v>128489.40000000001</v>
      </c>
      <c r="F15" s="17"/>
      <c r="G15" s="17">
        <f>E15+F15</f>
        <v>128489.40000000001</v>
      </c>
      <c r="H15" s="17"/>
      <c r="I15" s="17"/>
      <c r="J15" s="17">
        <v>198.60592741935486</v>
      </c>
      <c r="K15" s="17"/>
      <c r="L15" s="17">
        <f t="shared" si="1"/>
        <v>198.60592741935486</v>
      </c>
    </row>
    <row r="16" spans="1:13" s="14" customFormat="1">
      <c r="A16" s="23">
        <v>4</v>
      </c>
      <c r="B16" s="24" t="s">
        <v>14</v>
      </c>
      <c r="C16" s="25">
        <v>19869878</v>
      </c>
      <c r="D16" s="25">
        <v>0</v>
      </c>
      <c r="E16" s="25">
        <v>1285211</v>
      </c>
      <c r="F16" s="25">
        <v>1394763</v>
      </c>
      <c r="G16" s="25">
        <f>SUM(C16:F16)</f>
        <v>22549852</v>
      </c>
      <c r="H16" s="26">
        <v>30712.849059139782</v>
      </c>
      <c r="I16" s="26" t="s">
        <v>205</v>
      </c>
      <c r="J16" s="26">
        <v>1986.549260752688</v>
      </c>
      <c r="K16" s="26">
        <v>2155.8836693548383</v>
      </c>
      <c r="L16" s="26">
        <f t="shared" si="1"/>
        <v>34855.281989247305</v>
      </c>
    </row>
    <row r="17" spans="1:12" s="14" customFormat="1">
      <c r="A17" s="16"/>
      <c r="B17" s="16" t="s">
        <v>25</v>
      </c>
      <c r="C17" s="17"/>
      <c r="D17" s="17"/>
      <c r="E17" s="17">
        <v>1285211</v>
      </c>
      <c r="F17" s="17">
        <v>1394763</v>
      </c>
      <c r="G17" s="17">
        <f>F17+E17</f>
        <v>2679974</v>
      </c>
      <c r="H17" s="17"/>
      <c r="I17" s="17"/>
      <c r="J17" s="17">
        <v>1986.549260752688</v>
      </c>
      <c r="K17" s="17">
        <v>2155.8836693548383</v>
      </c>
      <c r="L17" s="17">
        <f t="shared" si="1"/>
        <v>4142.4329301075268</v>
      </c>
    </row>
    <row r="18" spans="1:12" s="14" customFormat="1">
      <c r="A18" s="16"/>
      <c r="B18" s="16" t="s">
        <v>209</v>
      </c>
      <c r="C18" s="17">
        <v>19869878</v>
      </c>
      <c r="D18" s="17"/>
      <c r="E18" s="17"/>
      <c r="F18" s="17"/>
      <c r="G18" s="17">
        <f>C18</f>
        <v>19869878</v>
      </c>
      <c r="H18" s="17">
        <v>30712.849059139782</v>
      </c>
      <c r="I18" s="17"/>
      <c r="J18" s="17"/>
      <c r="K18" s="17"/>
      <c r="L18" s="17"/>
    </row>
    <row r="19" spans="1:12" s="14" customFormat="1">
      <c r="A19" s="23">
        <v>5</v>
      </c>
      <c r="B19" s="24" t="s">
        <v>15</v>
      </c>
      <c r="C19" s="25">
        <v>641610</v>
      </c>
      <c r="D19" s="25">
        <v>19930</v>
      </c>
      <c r="E19" s="25">
        <v>2586579</v>
      </c>
      <c r="F19" s="25">
        <v>927979</v>
      </c>
      <c r="G19" s="25">
        <f>SUM(C19:F19)</f>
        <v>4176098</v>
      </c>
      <c r="H19" s="26">
        <v>991.73588709677415</v>
      </c>
      <c r="I19" s="26">
        <v>30.805779569892472</v>
      </c>
      <c r="J19" s="26">
        <v>3998.0723790322577</v>
      </c>
      <c r="K19" s="26">
        <v>1434.3761424731183</v>
      </c>
      <c r="L19" s="26">
        <f t="shared" si="1"/>
        <v>6454.9901881720425</v>
      </c>
    </row>
    <row r="20" spans="1:12" s="14" customFormat="1">
      <c r="A20" s="16"/>
      <c r="B20" s="16" t="s">
        <v>28</v>
      </c>
      <c r="C20" s="17">
        <v>641610</v>
      </c>
      <c r="D20" s="17">
        <v>19930</v>
      </c>
      <c r="E20" s="17">
        <v>1419615</v>
      </c>
      <c r="F20" s="17">
        <v>138654</v>
      </c>
      <c r="G20" s="17">
        <f>SUM(C20:F20)</f>
        <v>2219809</v>
      </c>
      <c r="H20" s="17">
        <v>991.73588709677415</v>
      </c>
      <c r="I20" s="17"/>
      <c r="J20" s="17">
        <v>2194.297379032258</v>
      </c>
      <c r="K20" s="17">
        <v>214.31733870967741</v>
      </c>
      <c r="L20" s="17">
        <f t="shared" si="1"/>
        <v>3400.3506048387098</v>
      </c>
    </row>
    <row r="21" spans="1:12" s="14" customFormat="1">
      <c r="A21" s="16"/>
      <c r="B21" s="16" t="s">
        <v>30</v>
      </c>
      <c r="C21" s="17"/>
      <c r="D21" s="17"/>
      <c r="E21" s="17">
        <v>1166964</v>
      </c>
      <c r="F21" s="17">
        <v>789325</v>
      </c>
      <c r="G21" s="17">
        <f t="shared" ref="G21:G33" si="2">SUM(C21:F21)</f>
        <v>1956289</v>
      </c>
      <c r="H21" s="17"/>
      <c r="I21" s="17"/>
      <c r="J21" s="17">
        <v>1803.7749999999999</v>
      </c>
      <c r="K21" s="17">
        <v>1220.0588037634407</v>
      </c>
      <c r="L21" s="17">
        <f t="shared" si="1"/>
        <v>3023.8338037634403</v>
      </c>
    </row>
    <row r="22" spans="1:12" s="14" customFormat="1">
      <c r="A22" s="23">
        <v>6</v>
      </c>
      <c r="B22" s="24" t="s">
        <v>17</v>
      </c>
      <c r="C22" s="25">
        <v>327462</v>
      </c>
      <c r="D22" s="25">
        <v>100559</v>
      </c>
      <c r="E22" s="25">
        <v>4791519</v>
      </c>
      <c r="F22" s="25">
        <v>2407621</v>
      </c>
      <c r="G22" s="25">
        <f t="shared" si="2"/>
        <v>7627161</v>
      </c>
      <c r="H22" s="26">
        <v>506.15766129032255</v>
      </c>
      <c r="I22" s="26">
        <v>155.43393817204299</v>
      </c>
      <c r="J22" s="26">
        <v>7406.2457661290318</v>
      </c>
      <c r="K22" s="26">
        <v>3721.4571908602147</v>
      </c>
      <c r="L22" s="26">
        <f t="shared" si="1"/>
        <v>11789.294556451612</v>
      </c>
    </row>
    <row r="23" spans="1:12" s="14" customFormat="1">
      <c r="A23" s="16"/>
      <c r="B23" s="16" t="s">
        <v>33</v>
      </c>
      <c r="C23" s="17">
        <v>327462</v>
      </c>
      <c r="D23" s="17">
        <v>100559</v>
      </c>
      <c r="E23" s="17">
        <v>1533286</v>
      </c>
      <c r="F23" s="17">
        <v>144457</v>
      </c>
      <c r="G23" s="17">
        <f t="shared" si="2"/>
        <v>2105764</v>
      </c>
      <c r="H23" s="17">
        <v>506.15766129032255</v>
      </c>
      <c r="I23" s="17">
        <v>155.43393817204299</v>
      </c>
      <c r="J23" s="17">
        <v>2369.9985215053762</v>
      </c>
      <c r="K23" s="17">
        <v>223.28702956989244</v>
      </c>
      <c r="L23" s="17">
        <f t="shared" si="1"/>
        <v>3254.8771505376344</v>
      </c>
    </row>
    <row r="24" spans="1:12" s="14" customFormat="1">
      <c r="A24" s="16"/>
      <c r="B24" s="16" t="s">
        <v>35</v>
      </c>
      <c r="C24" s="17"/>
      <c r="D24" s="17"/>
      <c r="E24" s="17">
        <v>1389541</v>
      </c>
      <c r="F24" s="17">
        <v>1251963</v>
      </c>
      <c r="G24" s="17">
        <f t="shared" si="2"/>
        <v>2641504</v>
      </c>
      <c r="H24" s="17"/>
      <c r="I24" s="17"/>
      <c r="J24" s="17">
        <v>2147.8120295698923</v>
      </c>
      <c r="K24" s="17">
        <v>1935.1578629032256</v>
      </c>
      <c r="L24" s="17">
        <f t="shared" si="1"/>
        <v>4082.9698924731179</v>
      </c>
    </row>
    <row r="25" spans="1:12" s="14" customFormat="1">
      <c r="A25" s="16"/>
      <c r="B25" s="16" t="s">
        <v>37</v>
      </c>
      <c r="C25" s="17"/>
      <c r="D25" s="17"/>
      <c r="E25" s="17">
        <v>1581201</v>
      </c>
      <c r="F25" s="17">
        <v>650058</v>
      </c>
      <c r="G25" s="17">
        <f t="shared" si="2"/>
        <v>2231259</v>
      </c>
      <c r="H25" s="17"/>
      <c r="I25" s="17"/>
      <c r="J25" s="17">
        <v>2444.0606854838707</v>
      </c>
      <c r="K25" s="17">
        <v>1004.7939516129031</v>
      </c>
      <c r="L25" s="17">
        <f t="shared" si="1"/>
        <v>3448.8546370967738</v>
      </c>
    </row>
    <row r="26" spans="1:12" s="14" customFormat="1" ht="15.75" customHeight="1">
      <c r="A26" s="16"/>
      <c r="B26" s="16" t="s">
        <v>39</v>
      </c>
      <c r="C26" s="17"/>
      <c r="D26" s="17"/>
      <c r="E26" s="17">
        <v>287491</v>
      </c>
      <c r="F26" s="17">
        <v>361143</v>
      </c>
      <c r="G26" s="17">
        <f t="shared" si="2"/>
        <v>648634</v>
      </c>
      <c r="H26" s="17"/>
      <c r="I26" s="17"/>
      <c r="J26" s="17">
        <v>444.37452956989245</v>
      </c>
      <c r="K26" s="17">
        <v>558.21834677419349</v>
      </c>
      <c r="L26" s="17">
        <f t="shared" si="1"/>
        <v>1002.5928763440859</v>
      </c>
    </row>
    <row r="27" spans="1:12" s="14" customFormat="1">
      <c r="A27" s="23">
        <v>7</v>
      </c>
      <c r="B27" s="24" t="s">
        <v>19</v>
      </c>
      <c r="C27" s="25">
        <v>10769</v>
      </c>
      <c r="D27" s="25">
        <v>0</v>
      </c>
      <c r="E27" s="25">
        <v>1117634</v>
      </c>
      <c r="F27" s="25">
        <v>1105968</v>
      </c>
      <c r="G27" s="25">
        <f t="shared" si="2"/>
        <v>2234371</v>
      </c>
      <c r="H27" s="26">
        <v>16.645631720430107</v>
      </c>
      <c r="I27" s="26" t="s">
        <v>205</v>
      </c>
      <c r="J27" s="26">
        <v>1727.5256720430107</v>
      </c>
      <c r="K27" s="26">
        <v>1709.4935483870966</v>
      </c>
      <c r="L27" s="26">
        <f t="shared" si="1"/>
        <v>3453.6648521505376</v>
      </c>
    </row>
    <row r="28" spans="1:12" s="14" customFormat="1">
      <c r="A28" s="16"/>
      <c r="B28" s="16" t="s">
        <v>42</v>
      </c>
      <c r="C28" s="17">
        <v>10769</v>
      </c>
      <c r="D28" s="17"/>
      <c r="E28" s="17">
        <v>52528.798000000003</v>
      </c>
      <c r="F28" s="17">
        <v>77417.760000000009</v>
      </c>
      <c r="G28" s="17">
        <f t="shared" si="2"/>
        <v>140715.55800000002</v>
      </c>
      <c r="H28" s="17">
        <v>16.645631720430107</v>
      </c>
      <c r="I28" s="17"/>
      <c r="J28" s="17">
        <v>81.193706586021506</v>
      </c>
      <c r="K28" s="17">
        <v>119.66454838709677</v>
      </c>
      <c r="L28" s="17">
        <f t="shared" si="1"/>
        <v>217.5038866935484</v>
      </c>
    </row>
    <row r="29" spans="1:12" s="14" customFormat="1">
      <c r="A29" s="16"/>
      <c r="B29" s="16" t="s">
        <v>44</v>
      </c>
      <c r="C29" s="17"/>
      <c r="D29" s="17"/>
      <c r="E29" s="17">
        <v>376642.658</v>
      </c>
      <c r="F29" s="17">
        <v>296399.424</v>
      </c>
      <c r="G29" s="17">
        <f t="shared" si="2"/>
        <v>673042.08199999994</v>
      </c>
      <c r="H29" s="17"/>
      <c r="I29" s="17"/>
      <c r="J29" s="17">
        <v>582.1761514784946</v>
      </c>
      <c r="K29" s="17">
        <v>458.14427096774193</v>
      </c>
      <c r="L29" s="17">
        <f t="shared" si="1"/>
        <v>1040.3204224462365</v>
      </c>
    </row>
    <row r="30" spans="1:12" s="14" customFormat="1">
      <c r="A30" s="16"/>
      <c r="B30" s="16" t="s">
        <v>46</v>
      </c>
      <c r="C30" s="17"/>
      <c r="D30" s="17"/>
      <c r="E30" s="17">
        <v>62587.504000000001</v>
      </c>
      <c r="F30" s="17">
        <v>37602.912000000004</v>
      </c>
      <c r="G30" s="17">
        <f t="shared" si="2"/>
        <v>100190.416</v>
      </c>
      <c r="H30" s="17"/>
      <c r="I30" s="17"/>
      <c r="J30" s="17">
        <v>96.741437634408598</v>
      </c>
      <c r="K30" s="17">
        <v>58.122780645161292</v>
      </c>
      <c r="L30" s="17">
        <f t="shared" si="1"/>
        <v>154.86421827956988</v>
      </c>
    </row>
    <row r="31" spans="1:12" s="14" customFormat="1">
      <c r="A31" s="16"/>
      <c r="B31" s="16" t="s">
        <v>48</v>
      </c>
      <c r="C31" s="17"/>
      <c r="D31" s="17"/>
      <c r="E31" s="17">
        <v>18999.778000000002</v>
      </c>
      <c r="F31" s="17">
        <v>26543.232</v>
      </c>
      <c r="G31" s="17">
        <f t="shared" si="2"/>
        <v>45543.01</v>
      </c>
      <c r="H31" s="17"/>
      <c r="I31" s="17"/>
      <c r="J31" s="17">
        <v>29.367936424731184</v>
      </c>
      <c r="K31" s="17">
        <v>41.027845161290315</v>
      </c>
      <c r="L31" s="17">
        <f t="shared" si="1"/>
        <v>70.395781586021499</v>
      </c>
    </row>
    <row r="32" spans="1:12" s="14" customFormat="1">
      <c r="A32" s="16"/>
      <c r="B32" s="16" t="s">
        <v>50</v>
      </c>
      <c r="C32" s="17"/>
      <c r="D32" s="17"/>
      <c r="E32" s="17">
        <v>606875.26199999999</v>
      </c>
      <c r="F32" s="17">
        <v>668004.67200000002</v>
      </c>
      <c r="G32" s="17">
        <f t="shared" si="2"/>
        <v>1274879.9339999999</v>
      </c>
      <c r="H32" s="17"/>
      <c r="I32" s="17"/>
      <c r="J32" s="17">
        <v>938.04643991935473</v>
      </c>
      <c r="K32" s="17">
        <v>1032.5341032258063</v>
      </c>
      <c r="L32" s="17">
        <f t="shared" si="1"/>
        <v>1970.5805431451611</v>
      </c>
    </row>
    <row r="33" spans="1:12" s="14" customFormat="1">
      <c r="A33" s="23">
        <v>8</v>
      </c>
      <c r="B33" s="24" t="s">
        <v>21</v>
      </c>
      <c r="C33" s="25">
        <v>756538</v>
      </c>
      <c r="D33" s="25">
        <v>0</v>
      </c>
      <c r="E33" s="25">
        <v>1862799</v>
      </c>
      <c r="F33" s="25">
        <v>1996373</v>
      </c>
      <c r="G33" s="25">
        <f t="shared" si="2"/>
        <v>4615710</v>
      </c>
      <c r="H33" s="26">
        <v>1169.3799731182794</v>
      </c>
      <c r="I33" s="26" t="s">
        <v>205</v>
      </c>
      <c r="J33" s="26">
        <v>2879.3264112903225</v>
      </c>
      <c r="K33" s="26">
        <v>3085.791599462365</v>
      </c>
      <c r="L33" s="26">
        <f t="shared" si="1"/>
        <v>7134.4979838709669</v>
      </c>
    </row>
    <row r="34" spans="1:12" s="14" customFormat="1" ht="14.25" customHeight="1">
      <c r="A34" s="16"/>
      <c r="B34" s="16" t="s">
        <v>53</v>
      </c>
      <c r="C34" s="17">
        <v>756538</v>
      </c>
      <c r="D34" s="17"/>
      <c r="E34" s="17">
        <v>1862799</v>
      </c>
      <c r="F34" s="17">
        <v>1996373</v>
      </c>
      <c r="G34" s="17">
        <f t="shared" ref="G34:L34" si="3">G33</f>
        <v>4615710</v>
      </c>
      <c r="H34" s="17">
        <v>1169.3799731182794</v>
      </c>
      <c r="I34" s="17"/>
      <c r="J34" s="17">
        <v>2879.3264112903225</v>
      </c>
      <c r="K34" s="17">
        <v>3085.791599462365</v>
      </c>
      <c r="L34" s="17">
        <f t="shared" si="3"/>
        <v>7134.4979838709669</v>
      </c>
    </row>
    <row r="35" spans="1:12" s="14" customFormat="1">
      <c r="A35" s="23">
        <v>9</v>
      </c>
      <c r="B35" s="24" t="s">
        <v>23</v>
      </c>
      <c r="C35" s="25">
        <v>0</v>
      </c>
      <c r="D35" s="25">
        <v>0</v>
      </c>
      <c r="E35" s="25">
        <v>2213664</v>
      </c>
      <c r="F35" s="25">
        <v>883032</v>
      </c>
      <c r="G35" s="25">
        <f>SUM(C35:F35)</f>
        <v>3096696</v>
      </c>
      <c r="H35" s="26" t="s">
        <v>205</v>
      </c>
      <c r="I35" s="26" t="s">
        <v>205</v>
      </c>
      <c r="J35" s="26">
        <v>3421.6580645161289</v>
      </c>
      <c r="K35" s="26">
        <v>1364.9016129032257</v>
      </c>
      <c r="L35" s="26">
        <f>H35+I35+J35+K35</f>
        <v>4786.5596774193546</v>
      </c>
    </row>
    <row r="36" spans="1:12" s="14" customFormat="1">
      <c r="A36" s="16"/>
      <c r="B36" s="16" t="s">
        <v>56</v>
      </c>
      <c r="C36" s="17"/>
      <c r="D36" s="17"/>
      <c r="E36" s="17">
        <v>2213664</v>
      </c>
      <c r="F36" s="17">
        <v>883032</v>
      </c>
      <c r="G36" s="17">
        <f>G35</f>
        <v>3096696</v>
      </c>
      <c r="H36" s="17"/>
      <c r="I36" s="17"/>
      <c r="J36" s="17">
        <v>3421.6580645161289</v>
      </c>
      <c r="K36" s="17">
        <v>1364.9016129032257</v>
      </c>
      <c r="L36" s="17">
        <f>K36+J36</f>
        <v>4786.5596774193546</v>
      </c>
    </row>
    <row r="37" spans="1:12" s="14" customFormat="1">
      <c r="A37" s="23">
        <v>10</v>
      </c>
      <c r="B37" s="24" t="s">
        <v>24</v>
      </c>
      <c r="C37" s="25">
        <v>3076268</v>
      </c>
      <c r="D37" s="25">
        <v>444916</v>
      </c>
      <c r="E37" s="25">
        <v>2332143</v>
      </c>
      <c r="F37" s="25">
        <v>1389488</v>
      </c>
      <c r="G37" s="25">
        <f t="shared" ref="G37" si="4">SUM(C37:F37)</f>
        <v>7242815</v>
      </c>
      <c r="H37" s="26">
        <v>4754.9841397849459</v>
      </c>
      <c r="I37" s="26">
        <v>687.70618279569885</v>
      </c>
      <c r="J37" s="26">
        <v>3604.7909274193544</v>
      </c>
      <c r="K37" s="26">
        <v>2147.7301075268815</v>
      </c>
      <c r="L37" s="26">
        <f t="shared" ref="L37:L45" si="5">H37+I37+J37+K37</f>
        <v>11195.211357526881</v>
      </c>
    </row>
    <row r="38" spans="1:12" s="14" customFormat="1">
      <c r="A38" s="16"/>
      <c r="B38" s="16" t="s">
        <v>59</v>
      </c>
      <c r="C38" s="17">
        <v>3076268</v>
      </c>
      <c r="D38" s="17">
        <v>444916</v>
      </c>
      <c r="E38" s="17">
        <v>2332143</v>
      </c>
      <c r="F38" s="17">
        <v>1389488</v>
      </c>
      <c r="G38" s="17">
        <f>SUM(C38:F38)</f>
        <v>7242815</v>
      </c>
      <c r="H38" s="17"/>
      <c r="I38" s="17"/>
      <c r="J38" s="17">
        <v>3604.7909274193544</v>
      </c>
      <c r="K38" s="17">
        <v>2147.7301075268815</v>
      </c>
      <c r="L38" s="17">
        <f t="shared" si="5"/>
        <v>5752.5210349462359</v>
      </c>
    </row>
    <row r="39" spans="1:12" s="14" customFormat="1">
      <c r="A39" s="16"/>
      <c r="B39" s="16" t="s">
        <v>209</v>
      </c>
      <c r="C39" s="17">
        <v>84480</v>
      </c>
      <c r="D39" s="17"/>
      <c r="E39" s="17"/>
      <c r="F39" s="17"/>
      <c r="G39" s="17"/>
      <c r="H39" s="17"/>
      <c r="I39" s="17"/>
      <c r="J39" s="17"/>
      <c r="K39" s="17"/>
      <c r="L39" s="17"/>
    </row>
    <row r="40" spans="1:12" s="14" customFormat="1">
      <c r="A40" s="23">
        <v>11</v>
      </c>
      <c r="B40" s="24" t="s">
        <v>26</v>
      </c>
      <c r="C40" s="25">
        <v>0</v>
      </c>
      <c r="D40" s="25">
        <v>11081</v>
      </c>
      <c r="E40" s="25">
        <v>1166152</v>
      </c>
      <c r="F40" s="25">
        <v>1701248</v>
      </c>
      <c r="G40" s="25">
        <f>SUM(C40:F40)</f>
        <v>2878481</v>
      </c>
      <c r="H40" s="26" t="s">
        <v>205</v>
      </c>
      <c r="I40" s="26">
        <v>17.127889784946237</v>
      </c>
      <c r="J40" s="26">
        <v>1802.5198924731183</v>
      </c>
      <c r="K40" s="26">
        <v>2629.6172043010752</v>
      </c>
      <c r="L40" s="26">
        <f t="shared" si="5"/>
        <v>4449.2649865591393</v>
      </c>
    </row>
    <row r="41" spans="1:12" s="14" customFormat="1">
      <c r="A41" s="16"/>
      <c r="B41" s="16" t="s">
        <v>68</v>
      </c>
      <c r="C41" s="17"/>
      <c r="D41" s="17">
        <v>11081</v>
      </c>
      <c r="E41" s="17">
        <v>1166152</v>
      </c>
      <c r="F41" s="17">
        <v>1701248</v>
      </c>
      <c r="G41" s="17">
        <f>C41+D41+E41+F41</f>
        <v>2878481</v>
      </c>
      <c r="H41" s="17"/>
      <c r="I41" s="17">
        <v>17.127889784946237</v>
      </c>
      <c r="J41" s="17">
        <v>1802.5198924731183</v>
      </c>
      <c r="K41" s="17">
        <v>2629.6172043010752</v>
      </c>
      <c r="L41" s="17">
        <f t="shared" si="5"/>
        <v>4449.2649865591393</v>
      </c>
    </row>
    <row r="42" spans="1:12" s="14" customFormat="1">
      <c r="A42" s="23">
        <v>12</v>
      </c>
      <c r="B42" s="24" t="s">
        <v>27</v>
      </c>
      <c r="C42" s="25">
        <v>20055866</v>
      </c>
      <c r="D42" s="25">
        <v>1248270</v>
      </c>
      <c r="E42" s="25">
        <v>20413112</v>
      </c>
      <c r="F42" s="25">
        <v>4404532</v>
      </c>
      <c r="G42" s="25">
        <f t="shared" ref="G42:G44" si="6">SUM(C42:F42)</f>
        <v>46121780</v>
      </c>
      <c r="H42" s="28">
        <v>31000.330510752687</v>
      </c>
      <c r="I42" s="28">
        <v>1929.4495967741934</v>
      </c>
      <c r="J42" s="26">
        <v>31552.5252688172</v>
      </c>
      <c r="K42" s="26">
        <v>6808.0803763440863</v>
      </c>
      <c r="L42" s="26">
        <f t="shared" si="5"/>
        <v>71290.385752688177</v>
      </c>
    </row>
    <row r="43" spans="1:12" s="14" customFormat="1">
      <c r="A43" s="22"/>
      <c r="B43" s="22" t="s">
        <v>71</v>
      </c>
      <c r="C43" s="17">
        <v>5960131</v>
      </c>
      <c r="D43" s="17">
        <v>1248270</v>
      </c>
      <c r="E43" s="17">
        <v>20413112</v>
      </c>
      <c r="F43" s="17">
        <v>4404532</v>
      </c>
      <c r="G43" s="17">
        <f>G42-G44</f>
        <v>32026045</v>
      </c>
      <c r="H43" s="17">
        <v>9212.5680779569884</v>
      </c>
      <c r="I43" s="17">
        <v>1929.4495967741934</v>
      </c>
      <c r="J43" s="17">
        <v>31552.5252688172</v>
      </c>
      <c r="K43" s="17">
        <v>6808.0803763440863</v>
      </c>
      <c r="L43" s="17">
        <f t="shared" si="5"/>
        <v>49502.623319892467</v>
      </c>
    </row>
    <row r="44" spans="1:12" s="14" customFormat="1">
      <c r="A44" s="22"/>
      <c r="B44" s="22" t="s">
        <v>73</v>
      </c>
      <c r="C44" s="17">
        <v>14095735</v>
      </c>
      <c r="D44" s="17"/>
      <c r="E44" s="30"/>
      <c r="F44" s="30"/>
      <c r="G44" s="17">
        <f t="shared" si="6"/>
        <v>14095735</v>
      </c>
      <c r="H44" s="17">
        <v>21787.762432795695</v>
      </c>
      <c r="I44" s="31"/>
      <c r="J44" s="31"/>
      <c r="K44" s="31"/>
      <c r="L44" s="31">
        <f t="shared" si="5"/>
        <v>21787.762432795695</v>
      </c>
    </row>
    <row r="45" spans="1:12" s="14" customFormat="1">
      <c r="A45" s="23">
        <v>13</v>
      </c>
      <c r="B45" s="24" t="s">
        <v>29</v>
      </c>
      <c r="C45" s="32">
        <v>0</v>
      </c>
      <c r="D45" s="32">
        <v>0</v>
      </c>
      <c r="E45" s="32">
        <v>99024</v>
      </c>
      <c r="F45" s="32">
        <v>18085</v>
      </c>
      <c r="G45" s="32">
        <f>SUM(C45:F45)</f>
        <v>117109</v>
      </c>
      <c r="H45" s="33" t="s">
        <v>205</v>
      </c>
      <c r="I45" s="33" t="s">
        <v>205</v>
      </c>
      <c r="J45" s="33">
        <v>153.06129032258062</v>
      </c>
      <c r="K45" s="33">
        <v>27.95396505376344</v>
      </c>
      <c r="L45" s="33">
        <f t="shared" si="5"/>
        <v>181.01525537634404</v>
      </c>
    </row>
    <row r="46" spans="1:12" s="14" customFormat="1">
      <c r="A46" s="22"/>
      <c r="B46" s="22" t="s">
        <v>76</v>
      </c>
      <c r="C46" s="17"/>
      <c r="D46" s="17"/>
      <c r="E46" s="17"/>
      <c r="F46" s="17">
        <v>18085</v>
      </c>
      <c r="G46" s="17">
        <f>G45</f>
        <v>117109</v>
      </c>
      <c r="H46" s="17"/>
      <c r="I46" s="17"/>
      <c r="J46" s="17"/>
      <c r="K46" s="17"/>
      <c r="L46" s="17"/>
    </row>
    <row r="47" spans="1:12" s="14" customFormat="1">
      <c r="A47" s="23">
        <v>14</v>
      </c>
      <c r="B47" s="24" t="s">
        <v>31</v>
      </c>
      <c r="C47" s="25">
        <v>0</v>
      </c>
      <c r="D47" s="25">
        <v>0</v>
      </c>
      <c r="E47" s="25">
        <v>1071183</v>
      </c>
      <c r="F47" s="25">
        <v>771095</v>
      </c>
      <c r="G47" s="25">
        <f>SUM(C47:F47)</f>
        <v>1842278</v>
      </c>
      <c r="H47" s="28" t="s">
        <v>205</v>
      </c>
      <c r="I47" s="28" t="s">
        <v>205</v>
      </c>
      <c r="J47" s="26">
        <v>1655.7264112903226</v>
      </c>
      <c r="K47" s="26">
        <v>1191.8807123655913</v>
      </c>
      <c r="L47" s="26">
        <f t="shared" ref="L47:L69" si="7">H47+I47+J47+K47</f>
        <v>2847.6071236559137</v>
      </c>
    </row>
    <row r="48" spans="1:12" s="14" customFormat="1">
      <c r="A48" s="22"/>
      <c r="B48" s="22" t="s">
        <v>79</v>
      </c>
      <c r="C48" s="17"/>
      <c r="D48" s="17"/>
      <c r="E48" s="17">
        <v>1071183</v>
      </c>
      <c r="F48" s="17">
        <v>771095</v>
      </c>
      <c r="G48" s="17">
        <f t="shared" ref="G48" si="8">G47</f>
        <v>1842278</v>
      </c>
      <c r="H48" s="17"/>
      <c r="I48" s="17"/>
      <c r="J48" s="17">
        <v>1655.7264112903226</v>
      </c>
      <c r="K48" s="17">
        <v>1191.8807123655913</v>
      </c>
      <c r="L48" s="17">
        <f t="shared" si="7"/>
        <v>2847.6071236559137</v>
      </c>
    </row>
    <row r="49" spans="1:12" s="29" customFormat="1" ht="16.5" customHeight="1">
      <c r="A49" s="23">
        <v>15</v>
      </c>
      <c r="B49" s="24" t="s">
        <v>32</v>
      </c>
      <c r="C49" s="25">
        <v>0</v>
      </c>
      <c r="D49" s="25">
        <v>0</v>
      </c>
      <c r="E49" s="25">
        <v>2318738</v>
      </c>
      <c r="F49" s="25">
        <v>596921</v>
      </c>
      <c r="G49" s="25">
        <f t="shared" ref="G49:G56" si="9">SUM(C49:F49)</f>
        <v>2915659</v>
      </c>
      <c r="H49" s="26" t="s">
        <v>205</v>
      </c>
      <c r="I49" s="26" t="s">
        <v>205</v>
      </c>
      <c r="J49" s="26">
        <v>3584.0708333333332</v>
      </c>
      <c r="K49" s="26">
        <v>922.66014784946231</v>
      </c>
      <c r="L49" s="26">
        <f t="shared" si="7"/>
        <v>4506.7309811827954</v>
      </c>
    </row>
    <row r="50" spans="1:12" s="14" customFormat="1">
      <c r="A50" s="22"/>
      <c r="B50" s="22" t="s">
        <v>82</v>
      </c>
      <c r="C50" s="17"/>
      <c r="D50" s="17"/>
      <c r="E50" s="17">
        <v>927495</v>
      </c>
      <c r="F50" s="17">
        <v>17908</v>
      </c>
      <c r="G50" s="17">
        <f t="shared" si="9"/>
        <v>945403</v>
      </c>
      <c r="H50" s="17"/>
      <c r="I50" s="17"/>
      <c r="J50" s="17">
        <v>1433.6280241935483</v>
      </c>
      <c r="K50" s="17">
        <v>27.680376344086021</v>
      </c>
      <c r="L50" s="17">
        <f t="shared" si="7"/>
        <v>1461.3084005376343</v>
      </c>
    </row>
    <row r="51" spans="1:12" s="14" customFormat="1">
      <c r="A51" s="22"/>
      <c r="B51" s="22" t="s">
        <v>84</v>
      </c>
      <c r="C51" s="17"/>
      <c r="D51" s="17"/>
      <c r="E51" s="17">
        <v>231874</v>
      </c>
      <c r="F51" s="17">
        <v>417844</v>
      </c>
      <c r="G51" s="17">
        <f t="shared" si="9"/>
        <v>649718</v>
      </c>
      <c r="H51" s="17"/>
      <c r="I51" s="17"/>
      <c r="J51" s="17">
        <v>358</v>
      </c>
      <c r="K51" s="17">
        <v>645.97977150537633</v>
      </c>
      <c r="L51" s="17">
        <f t="shared" si="7"/>
        <v>1003.9797715053763</v>
      </c>
    </row>
    <row r="52" spans="1:12" s="14" customFormat="1">
      <c r="A52" s="22"/>
      <c r="B52" s="22" t="s">
        <v>86</v>
      </c>
      <c r="C52" s="17"/>
      <c r="D52" s="17"/>
      <c r="E52" s="17">
        <v>185499</v>
      </c>
      <c r="F52" s="17">
        <v>161169</v>
      </c>
      <c r="G52" s="17">
        <f t="shared" si="9"/>
        <v>346668</v>
      </c>
      <c r="H52" s="17"/>
      <c r="I52" s="17"/>
      <c r="J52" s="17">
        <v>287</v>
      </c>
      <c r="K52" s="17">
        <v>249</v>
      </c>
      <c r="L52" s="17">
        <f t="shared" si="7"/>
        <v>536</v>
      </c>
    </row>
    <row r="53" spans="1:12" s="14" customFormat="1">
      <c r="A53" s="22"/>
      <c r="B53" s="22" t="s">
        <v>88</v>
      </c>
      <c r="C53" s="17"/>
      <c r="D53" s="17"/>
      <c r="E53" s="17">
        <v>695621</v>
      </c>
      <c r="F53" s="17">
        <v>0</v>
      </c>
      <c r="G53" s="17">
        <f t="shared" si="9"/>
        <v>695621</v>
      </c>
      <c r="H53" s="17"/>
      <c r="I53" s="17"/>
      <c r="J53" s="17">
        <v>1075</v>
      </c>
      <c r="K53" s="17">
        <v>0</v>
      </c>
      <c r="L53" s="17">
        <f t="shared" si="7"/>
        <v>1075</v>
      </c>
    </row>
    <row r="54" spans="1:12" s="14" customFormat="1">
      <c r="A54" s="22"/>
      <c r="B54" s="22" t="s">
        <v>90</v>
      </c>
      <c r="C54" s="17"/>
      <c r="D54" s="17"/>
      <c r="E54" s="17">
        <v>115937</v>
      </c>
      <c r="F54" s="17">
        <v>0</v>
      </c>
      <c r="G54" s="17">
        <f t="shared" si="9"/>
        <v>115937</v>
      </c>
      <c r="H54" s="17"/>
      <c r="I54" s="17"/>
      <c r="J54" s="17">
        <v>179</v>
      </c>
      <c r="K54" s="17">
        <v>0</v>
      </c>
      <c r="L54" s="17">
        <f t="shared" si="7"/>
        <v>179</v>
      </c>
    </row>
    <row r="55" spans="1:12" s="14" customFormat="1">
      <c r="A55" s="22"/>
      <c r="B55" s="22" t="s">
        <v>92</v>
      </c>
      <c r="C55" s="17"/>
      <c r="D55" s="17"/>
      <c r="E55" s="17">
        <v>162312</v>
      </c>
      <c r="F55" s="17">
        <v>0</v>
      </c>
      <c r="G55" s="17">
        <f t="shared" si="9"/>
        <v>162312</v>
      </c>
      <c r="H55" s="17"/>
      <c r="I55" s="17"/>
      <c r="J55" s="17">
        <v>251</v>
      </c>
      <c r="K55" s="17">
        <v>0</v>
      </c>
      <c r="L55" s="17">
        <f t="shared" si="7"/>
        <v>251</v>
      </c>
    </row>
    <row r="56" spans="1:12" s="14" customFormat="1">
      <c r="A56" s="18">
        <v>16</v>
      </c>
      <c r="B56" s="19" t="s">
        <v>34</v>
      </c>
      <c r="C56" s="20">
        <v>0</v>
      </c>
      <c r="D56" s="20">
        <v>0</v>
      </c>
      <c r="E56" s="20">
        <v>199347</v>
      </c>
      <c r="F56" s="20">
        <v>428967</v>
      </c>
      <c r="G56" s="20">
        <f t="shared" si="9"/>
        <v>628314</v>
      </c>
      <c r="H56" s="21" t="s">
        <v>205</v>
      </c>
      <c r="I56" s="21" t="s">
        <v>205</v>
      </c>
      <c r="J56" s="21">
        <v>308.13044354838706</v>
      </c>
      <c r="K56" s="21">
        <v>663.05383064516127</v>
      </c>
      <c r="L56" s="34">
        <f t="shared" si="7"/>
        <v>971.18427419354839</v>
      </c>
    </row>
    <row r="57" spans="1:12" s="14" customFormat="1" ht="14.25" customHeight="1">
      <c r="A57" s="22"/>
      <c r="B57" s="22" t="s">
        <v>95</v>
      </c>
      <c r="C57" s="17"/>
      <c r="D57" s="17"/>
      <c r="E57" s="17">
        <v>199347</v>
      </c>
      <c r="F57" s="17">
        <v>428967</v>
      </c>
      <c r="G57" s="17">
        <f>G56</f>
        <v>628314</v>
      </c>
      <c r="H57" s="17"/>
      <c r="I57" s="17"/>
      <c r="J57" s="17">
        <v>308.13044354838706</v>
      </c>
      <c r="K57" s="17">
        <v>663.05383064516127</v>
      </c>
      <c r="L57" s="17">
        <f t="shared" si="7"/>
        <v>971.18427419354839</v>
      </c>
    </row>
    <row r="58" spans="1:12" s="14" customFormat="1">
      <c r="A58" s="23">
        <v>17</v>
      </c>
      <c r="B58" s="24" t="s">
        <v>36</v>
      </c>
      <c r="C58" s="25">
        <v>0</v>
      </c>
      <c r="D58" s="25">
        <v>0</v>
      </c>
      <c r="E58" s="25">
        <v>635858</v>
      </c>
      <c r="F58" s="25">
        <v>433865</v>
      </c>
      <c r="G58" s="25">
        <f>SUM(C58:F58)</f>
        <v>1069723</v>
      </c>
      <c r="H58" s="26" t="s">
        <v>205</v>
      </c>
      <c r="I58" s="26" t="s">
        <v>205</v>
      </c>
      <c r="J58" s="26">
        <v>982.84502688172029</v>
      </c>
      <c r="K58" s="26">
        <v>670.6246639784946</v>
      </c>
      <c r="L58" s="26">
        <f t="shared" si="7"/>
        <v>1653.469690860215</v>
      </c>
    </row>
    <row r="59" spans="1:12" s="14" customFormat="1">
      <c r="A59" s="22"/>
      <c r="B59" s="16" t="s">
        <v>98</v>
      </c>
      <c r="C59" s="17"/>
      <c r="D59" s="17"/>
      <c r="E59" s="17">
        <v>635858</v>
      </c>
      <c r="F59" s="17">
        <v>433865</v>
      </c>
      <c r="G59" s="17">
        <f>G58</f>
        <v>1069723</v>
      </c>
      <c r="H59" s="17"/>
      <c r="I59" s="17"/>
      <c r="J59" s="17">
        <v>982.84502688172029</v>
      </c>
      <c r="K59" s="17">
        <v>670.6246639784946</v>
      </c>
      <c r="L59" s="17">
        <f t="shared" si="7"/>
        <v>1653.469690860215</v>
      </c>
    </row>
    <row r="60" spans="1:12" s="14" customFormat="1">
      <c r="A60" s="23">
        <v>18</v>
      </c>
      <c r="B60" s="24" t="s">
        <v>38</v>
      </c>
      <c r="C60" s="25">
        <v>0</v>
      </c>
      <c r="D60" s="25">
        <v>0</v>
      </c>
      <c r="E60" s="25">
        <v>638853</v>
      </c>
      <c r="F60" s="25">
        <v>740682</v>
      </c>
      <c r="G60" s="25">
        <f>SUM(C60:F60)</f>
        <v>1379535</v>
      </c>
      <c r="H60" s="26" t="s">
        <v>205</v>
      </c>
      <c r="I60" s="26" t="s">
        <v>205</v>
      </c>
      <c r="J60" s="26">
        <v>987.4743951612902</v>
      </c>
      <c r="K60" s="26">
        <v>1144.8713709677418</v>
      </c>
      <c r="L60" s="26">
        <f t="shared" si="7"/>
        <v>2132.3457661290322</v>
      </c>
    </row>
    <row r="61" spans="1:12" s="14" customFormat="1">
      <c r="A61" s="22"/>
      <c r="B61" s="22" t="s">
        <v>101</v>
      </c>
      <c r="C61" s="17"/>
      <c r="D61" s="17"/>
      <c r="E61" s="17">
        <v>638853</v>
      </c>
      <c r="F61" s="17">
        <v>740682</v>
      </c>
      <c r="G61" s="17">
        <f>G60</f>
        <v>1379535</v>
      </c>
      <c r="H61" s="17"/>
      <c r="I61" s="17"/>
      <c r="J61" s="17">
        <v>987.4743951612902</v>
      </c>
      <c r="K61" s="17">
        <v>1144.8713709677418</v>
      </c>
      <c r="L61" s="17">
        <f t="shared" si="7"/>
        <v>2132.3457661290322</v>
      </c>
    </row>
    <row r="62" spans="1:12" s="14" customFormat="1">
      <c r="A62" s="23">
        <v>19</v>
      </c>
      <c r="B62" s="24" t="s">
        <v>40</v>
      </c>
      <c r="C62" s="25">
        <v>0</v>
      </c>
      <c r="D62" s="25">
        <v>0</v>
      </c>
      <c r="E62" s="25">
        <v>4065940</v>
      </c>
      <c r="F62" s="25">
        <v>5732591</v>
      </c>
      <c r="G62" s="25">
        <f>SUM(C62:F62)</f>
        <v>9798531</v>
      </c>
      <c r="H62" s="26" t="s">
        <v>205</v>
      </c>
      <c r="I62" s="26" t="s">
        <v>205</v>
      </c>
      <c r="J62" s="26">
        <v>6284.7190860215042</v>
      </c>
      <c r="K62" s="26">
        <v>8860.8597446236563</v>
      </c>
      <c r="L62" s="26">
        <f t="shared" si="7"/>
        <v>15145.578830645161</v>
      </c>
    </row>
    <row r="63" spans="1:12" s="14" customFormat="1">
      <c r="A63" s="35"/>
      <c r="B63" s="35" t="s">
        <v>104</v>
      </c>
      <c r="C63" s="17"/>
      <c r="D63" s="17"/>
      <c r="E63" s="17">
        <v>783913</v>
      </c>
      <c r="F63" s="17">
        <v>1105243</v>
      </c>
      <c r="G63" s="27">
        <f>SUM(C63:F63)</f>
        <v>1889156</v>
      </c>
      <c r="H63" s="27"/>
      <c r="I63" s="27"/>
      <c r="J63" s="27">
        <v>1211.6934811827955</v>
      </c>
      <c r="K63" s="27">
        <v>1708.3729166666667</v>
      </c>
      <c r="L63" s="27">
        <f t="shared" si="7"/>
        <v>2920.0663978494622</v>
      </c>
    </row>
    <row r="64" spans="1:12" s="14" customFormat="1">
      <c r="A64" s="35"/>
      <c r="B64" s="35" t="s">
        <v>106</v>
      </c>
      <c r="C64" s="17"/>
      <c r="D64" s="17"/>
      <c r="E64" s="17">
        <v>1711761</v>
      </c>
      <c r="F64" s="17">
        <v>2413421</v>
      </c>
      <c r="G64" s="27">
        <f>SUM(C64:F64)</f>
        <v>4125182</v>
      </c>
      <c r="H64" s="27"/>
      <c r="I64" s="27"/>
      <c r="J64" s="27">
        <v>2645.8671370967741</v>
      </c>
      <c r="K64" s="27">
        <v>3730.4222446236554</v>
      </c>
      <c r="L64" s="27">
        <f t="shared" si="7"/>
        <v>6376.2893817204294</v>
      </c>
    </row>
    <row r="65" spans="1:13" s="14" customFormat="1">
      <c r="A65" s="35"/>
      <c r="B65" s="35" t="s">
        <v>107</v>
      </c>
      <c r="C65" s="17"/>
      <c r="D65" s="17"/>
      <c r="E65" s="17">
        <v>1570266</v>
      </c>
      <c r="F65" s="17">
        <v>2213927</v>
      </c>
      <c r="G65" s="27">
        <f>SUM(C65:F65)</f>
        <v>3784193</v>
      </c>
      <c r="H65" s="27"/>
      <c r="I65" s="27"/>
      <c r="J65" s="27">
        <v>2427.1584677419355</v>
      </c>
      <c r="K65" s="27">
        <v>3422.0645833333333</v>
      </c>
      <c r="L65" s="27">
        <f t="shared" si="7"/>
        <v>5849.2230510752688</v>
      </c>
    </row>
    <row r="66" spans="1:13" s="14" customFormat="1">
      <c r="A66" s="23">
        <v>20</v>
      </c>
      <c r="B66" s="24" t="s">
        <v>41</v>
      </c>
      <c r="C66" s="25">
        <v>224139</v>
      </c>
      <c r="D66" s="25">
        <v>9454</v>
      </c>
      <c r="E66" s="25">
        <v>717921</v>
      </c>
      <c r="F66" s="25">
        <v>769327</v>
      </c>
      <c r="G66" s="25">
        <f>SUM(C66:F66)</f>
        <v>1720841</v>
      </c>
      <c r="H66" s="26">
        <v>346.45141129032254</v>
      </c>
      <c r="I66" s="26">
        <v>14.613037634408601</v>
      </c>
      <c r="J66" s="26">
        <v>1109.6897177419355</v>
      </c>
      <c r="K66" s="26">
        <v>1189.1479166666666</v>
      </c>
      <c r="L66" s="26">
        <f t="shared" si="7"/>
        <v>2659.9020833333334</v>
      </c>
    </row>
    <row r="67" spans="1:13" s="14" customFormat="1">
      <c r="A67" s="35"/>
      <c r="B67" s="35" t="s">
        <v>108</v>
      </c>
      <c r="C67" s="17">
        <v>224139</v>
      </c>
      <c r="D67" s="17">
        <v>9454</v>
      </c>
      <c r="E67" s="17">
        <v>717921</v>
      </c>
      <c r="F67" s="17">
        <v>769327</v>
      </c>
      <c r="G67" s="17">
        <f t="shared" ref="G67" si="10">G66</f>
        <v>1720841</v>
      </c>
      <c r="H67" s="17">
        <v>346.45141129032254</v>
      </c>
      <c r="I67" s="17">
        <v>14.613037634408601</v>
      </c>
      <c r="J67" s="17">
        <v>1109.6897177419355</v>
      </c>
      <c r="K67" s="17">
        <v>1189.1479166666666</v>
      </c>
      <c r="L67" s="17">
        <f t="shared" si="7"/>
        <v>2659.9020833333334</v>
      </c>
    </row>
    <row r="68" spans="1:13" s="14" customFormat="1" ht="15" customHeight="1">
      <c r="A68" s="23">
        <v>21</v>
      </c>
      <c r="B68" s="24" t="s">
        <v>43</v>
      </c>
      <c r="C68" s="25">
        <v>13372</v>
      </c>
      <c r="D68" s="25">
        <v>0</v>
      </c>
      <c r="E68" s="25">
        <v>6376943</v>
      </c>
      <c r="F68" s="25">
        <v>4148430</v>
      </c>
      <c r="G68" s="25">
        <f>SUM(C68:F68)</f>
        <v>10538745</v>
      </c>
      <c r="H68" s="26">
        <v>20.669086021505375</v>
      </c>
      <c r="I68" s="26" t="s">
        <v>205</v>
      </c>
      <c r="J68" s="26">
        <v>9856.8339381720416</v>
      </c>
      <c r="K68" s="26">
        <v>6412.2237903225805</v>
      </c>
      <c r="L68" s="26">
        <f t="shared" si="7"/>
        <v>16289.726814516129</v>
      </c>
    </row>
    <row r="69" spans="1:13" s="14" customFormat="1">
      <c r="A69" s="35"/>
      <c r="B69" s="35" t="s">
        <v>109</v>
      </c>
      <c r="C69" s="17"/>
      <c r="D69" s="17"/>
      <c r="E69" s="17">
        <v>6376943</v>
      </c>
      <c r="F69" s="17">
        <v>4131836.28</v>
      </c>
      <c r="G69" s="27">
        <f>F69+E69</f>
        <v>10508779.279999999</v>
      </c>
      <c r="H69" s="27"/>
      <c r="I69" s="27"/>
      <c r="J69" s="27">
        <v>9856.8339381720416</v>
      </c>
      <c r="K69" s="27">
        <v>6412.2237903225805</v>
      </c>
      <c r="L69" s="27">
        <f t="shared" si="7"/>
        <v>16269.057728494623</v>
      </c>
    </row>
    <row r="70" spans="1:13" s="14" customFormat="1">
      <c r="A70" s="35"/>
      <c r="B70" s="35" t="s">
        <v>110</v>
      </c>
      <c r="C70" s="17"/>
      <c r="D70" s="17"/>
      <c r="E70" s="17"/>
      <c r="F70" s="17">
        <v>16593.72</v>
      </c>
      <c r="G70" s="27">
        <f>F70+E70</f>
        <v>16593.72</v>
      </c>
      <c r="H70" s="27"/>
      <c r="I70" s="27"/>
      <c r="J70" s="27"/>
      <c r="K70" s="27"/>
      <c r="L70" s="27"/>
    </row>
    <row r="71" spans="1:13" s="14" customFormat="1">
      <c r="A71" s="23">
        <v>22</v>
      </c>
      <c r="B71" s="24" t="s">
        <v>45</v>
      </c>
      <c r="C71" s="25">
        <v>0</v>
      </c>
      <c r="D71" s="25">
        <v>458353</v>
      </c>
      <c r="E71" s="25">
        <v>976933</v>
      </c>
      <c r="F71" s="25">
        <v>740335</v>
      </c>
      <c r="G71" s="25">
        <f>SUM(C71:F71)</f>
        <v>2175621</v>
      </c>
      <c r="H71" s="26" t="s">
        <v>205</v>
      </c>
      <c r="I71" s="26">
        <v>708.47573924731182</v>
      </c>
      <c r="J71" s="26">
        <v>1510.0442876344084</v>
      </c>
      <c r="K71" s="26">
        <v>1144.3350134408602</v>
      </c>
      <c r="L71" s="26">
        <f>H71+I71+J71+K71</f>
        <v>3362.8550403225804</v>
      </c>
    </row>
    <row r="72" spans="1:13" s="36" customFormat="1">
      <c r="A72" s="35"/>
      <c r="B72" s="35" t="s">
        <v>111</v>
      </c>
      <c r="C72" s="17"/>
      <c r="D72" s="17"/>
      <c r="E72" s="17">
        <v>976933</v>
      </c>
      <c r="F72" s="17">
        <v>325747.40000000002</v>
      </c>
      <c r="G72" s="27">
        <f>E72+F72</f>
        <v>1302680.3999999999</v>
      </c>
      <c r="H72" s="27"/>
      <c r="I72" s="27"/>
      <c r="J72" s="27">
        <v>1510.0442876344084</v>
      </c>
      <c r="K72" s="27">
        <v>503.50740591397852</v>
      </c>
      <c r="L72" s="27">
        <f>H72+I72+J72+K72</f>
        <v>2013.551693548387</v>
      </c>
      <c r="M72" s="14"/>
    </row>
    <row r="73" spans="1:13" s="36" customFormat="1">
      <c r="A73" s="35"/>
      <c r="B73" s="35" t="s">
        <v>109</v>
      </c>
      <c r="C73" s="17"/>
      <c r="D73" s="17"/>
      <c r="E73" s="17"/>
      <c r="F73" s="17">
        <v>414587.60000000003</v>
      </c>
      <c r="G73" s="27">
        <f>E73+F73</f>
        <v>414587.60000000003</v>
      </c>
      <c r="H73" s="27"/>
      <c r="I73" s="27"/>
      <c r="J73" s="27"/>
      <c r="K73" s="27">
        <v>640.82760752688171</v>
      </c>
      <c r="L73" s="27">
        <f>H73+I73+J73+K73</f>
        <v>640.82760752688171</v>
      </c>
      <c r="M73" s="14"/>
    </row>
    <row r="74" spans="1:13" s="36" customFormat="1" ht="15" customHeight="1">
      <c r="A74" s="18">
        <v>23</v>
      </c>
      <c r="B74" s="19" t="s">
        <v>47</v>
      </c>
      <c r="C74" s="20">
        <v>32799</v>
      </c>
      <c r="D74" s="20">
        <v>0</v>
      </c>
      <c r="E74" s="20">
        <v>2768629</v>
      </c>
      <c r="F74" s="20">
        <v>1128741</v>
      </c>
      <c r="G74" s="20">
        <f>SUM(C74:F74)</f>
        <v>3930169</v>
      </c>
      <c r="H74" s="21">
        <v>50.697379032258063</v>
      </c>
      <c r="I74" s="21" t="s">
        <v>205</v>
      </c>
      <c r="J74" s="21">
        <v>4279.4668682795691</v>
      </c>
      <c r="K74" s="21">
        <v>1744.6937499999999</v>
      </c>
      <c r="L74" s="21">
        <f>H74+I74+J74+K74</f>
        <v>6074.8579973118267</v>
      </c>
      <c r="M74" s="14"/>
    </row>
    <row r="75" spans="1:13" s="36" customFormat="1">
      <c r="A75" s="35"/>
      <c r="B75" s="35" t="s">
        <v>112</v>
      </c>
      <c r="C75" s="17">
        <v>32799</v>
      </c>
      <c r="D75" s="17">
        <v>0</v>
      </c>
      <c r="E75" s="17">
        <v>2768629</v>
      </c>
      <c r="F75" s="17">
        <v>1128741</v>
      </c>
      <c r="G75" s="27">
        <f>F75+E75+C75</f>
        <v>3930169</v>
      </c>
      <c r="H75" s="27">
        <v>50.697379032258063</v>
      </c>
      <c r="I75" s="27"/>
      <c r="J75" s="27">
        <v>4279.4668682795691</v>
      </c>
      <c r="K75" s="27">
        <v>1744.6937499999999</v>
      </c>
      <c r="L75" s="27">
        <f>L74</f>
        <v>6074.8579973118267</v>
      </c>
    </row>
    <row r="76" spans="1:13" s="36" customFormat="1">
      <c r="A76" s="23">
        <v>24</v>
      </c>
      <c r="B76" s="24" t="s">
        <v>49</v>
      </c>
      <c r="C76" s="25">
        <v>764397</v>
      </c>
      <c r="D76" s="25">
        <v>12750</v>
      </c>
      <c r="E76" s="25">
        <v>603094</v>
      </c>
      <c r="F76" s="25">
        <v>567545</v>
      </c>
      <c r="G76" s="25">
        <f>SUM(C76:F76)</f>
        <v>1947786</v>
      </c>
      <c r="H76" s="26">
        <v>1181.5276209677418</v>
      </c>
      <c r="I76" s="26">
        <v>19.70766129032258</v>
      </c>
      <c r="J76" s="26">
        <v>932.20174731182794</v>
      </c>
      <c r="K76" s="26">
        <v>877.25369623655911</v>
      </c>
      <c r="L76" s="26">
        <f>H76+I76+J76+K76</f>
        <v>3010.6907258064512</v>
      </c>
    </row>
    <row r="77" spans="1:13" s="36" customFormat="1">
      <c r="A77" s="35"/>
      <c r="B77" s="35" t="s">
        <v>113</v>
      </c>
      <c r="C77" s="17">
        <v>764397</v>
      </c>
      <c r="D77" s="17">
        <v>12750</v>
      </c>
      <c r="E77" s="17">
        <v>108556.92</v>
      </c>
      <c r="F77" s="17">
        <v>48808.869999999995</v>
      </c>
      <c r="G77" s="27">
        <f>C77+D77+E77+F77</f>
        <v>934512.79</v>
      </c>
      <c r="H77" s="27">
        <v>1181.5276209677418</v>
      </c>
      <c r="I77" s="27">
        <v>19.70766129032258</v>
      </c>
      <c r="J77" s="27">
        <v>167.796314516129</v>
      </c>
      <c r="K77" s="27">
        <v>75.44381787634407</v>
      </c>
      <c r="L77" s="27">
        <f>SUM(H77:K77)</f>
        <v>1444.4754146505377</v>
      </c>
    </row>
    <row r="78" spans="1:13" s="36" customFormat="1">
      <c r="A78" s="35"/>
      <c r="B78" s="35" t="s">
        <v>114</v>
      </c>
      <c r="C78" s="17"/>
      <c r="D78" s="17"/>
      <c r="E78" s="17">
        <v>494537.07999999996</v>
      </c>
      <c r="F78" s="17">
        <v>518736.13</v>
      </c>
      <c r="G78" s="27">
        <f>C78+D78+E78+F78</f>
        <v>1013273.21</v>
      </c>
      <c r="H78" s="27"/>
      <c r="I78" s="27"/>
      <c r="J78" s="27">
        <v>764.40543279569874</v>
      </c>
      <c r="K78" s="27">
        <v>801.80987836021507</v>
      </c>
      <c r="L78" s="27">
        <f>SUM(H78:K78)</f>
        <v>1566.2153111559137</v>
      </c>
    </row>
    <row r="79" spans="1:13" s="36" customFormat="1">
      <c r="A79" s="23">
        <v>25</v>
      </c>
      <c r="B79" s="24" t="s">
        <v>51</v>
      </c>
      <c r="C79" s="25">
        <v>12697</v>
      </c>
      <c r="D79" s="25">
        <v>0</v>
      </c>
      <c r="E79" s="25">
        <v>1048019</v>
      </c>
      <c r="F79" s="25">
        <v>850831</v>
      </c>
      <c r="G79" s="25">
        <f>SUM(C79:F79)</f>
        <v>1911547</v>
      </c>
      <c r="H79" s="26">
        <v>19.625739247311827</v>
      </c>
      <c r="I79" s="26" t="s">
        <v>205</v>
      </c>
      <c r="J79" s="26">
        <v>1619.9218413978492</v>
      </c>
      <c r="K79" s="26">
        <v>1315.1285618279569</v>
      </c>
      <c r="L79" s="26">
        <f t="shared" ref="L79:L94" si="11">H79+I79+J79+K79</f>
        <v>2954.676142473118</v>
      </c>
    </row>
    <row r="80" spans="1:13" s="36" customFormat="1">
      <c r="A80" s="35"/>
      <c r="B80" s="35" t="s">
        <v>115</v>
      </c>
      <c r="C80" s="17"/>
      <c r="D80" s="17"/>
      <c r="E80" s="17">
        <v>1048019</v>
      </c>
      <c r="F80" s="17">
        <v>850831</v>
      </c>
      <c r="G80" s="17">
        <f>SUM(C80:F80)</f>
        <v>1898850</v>
      </c>
      <c r="H80" s="27"/>
      <c r="I80" s="27"/>
      <c r="J80" s="27">
        <v>1619.9218413978492</v>
      </c>
      <c r="K80" s="27">
        <v>1315.1285618279569</v>
      </c>
      <c r="L80" s="27">
        <f t="shared" si="11"/>
        <v>2935.0504032258059</v>
      </c>
    </row>
    <row r="81" spans="1:12" s="36" customFormat="1">
      <c r="A81" s="23">
        <v>26</v>
      </c>
      <c r="B81" s="24" t="s">
        <v>52</v>
      </c>
      <c r="C81" s="25">
        <v>298308</v>
      </c>
      <c r="D81" s="25">
        <v>0</v>
      </c>
      <c r="E81" s="25">
        <v>2542593.355</v>
      </c>
      <c r="F81" s="25">
        <v>1212329.6200000001</v>
      </c>
      <c r="G81" s="25">
        <f t="shared" ref="G81:G88" si="12">SUM(C81:F81)</f>
        <v>4053230.9750000001</v>
      </c>
      <c r="H81" s="26">
        <v>461.09435483870965</v>
      </c>
      <c r="I81" s="26" t="s">
        <v>205</v>
      </c>
      <c r="J81" s="26">
        <v>3930.0838148521502</v>
      </c>
      <c r="K81" s="26">
        <v>1873.8965900537635</v>
      </c>
      <c r="L81" s="26">
        <f t="shared" si="11"/>
        <v>6265.0747597446234</v>
      </c>
    </row>
    <row r="82" spans="1:12" s="36" customFormat="1">
      <c r="A82" s="35"/>
      <c r="B82" s="35" t="s">
        <v>116</v>
      </c>
      <c r="C82" s="17">
        <v>298308</v>
      </c>
      <c r="D82" s="17"/>
      <c r="E82" s="17">
        <v>465295</v>
      </c>
      <c r="F82" s="17">
        <v>620713</v>
      </c>
      <c r="G82" s="27">
        <f t="shared" si="12"/>
        <v>1384316</v>
      </c>
      <c r="H82" s="27">
        <v>461.09435483870965</v>
      </c>
      <c r="I82" s="27"/>
      <c r="J82" s="27">
        <v>719.20598118279565</v>
      </c>
      <c r="K82" s="27">
        <v>959.43541666666658</v>
      </c>
      <c r="L82" s="27">
        <f t="shared" si="11"/>
        <v>2139.7357526881719</v>
      </c>
    </row>
    <row r="83" spans="1:12" s="36" customFormat="1">
      <c r="A83" s="35"/>
      <c r="B83" s="35" t="s">
        <v>117</v>
      </c>
      <c r="C83" s="17"/>
      <c r="D83" s="17"/>
      <c r="E83" s="17">
        <v>1482331.355</v>
      </c>
      <c r="F83" s="17">
        <v>591616.62000000011</v>
      </c>
      <c r="G83" s="27">
        <f t="shared" si="12"/>
        <v>2073947.9750000001</v>
      </c>
      <c r="H83" s="27"/>
      <c r="I83" s="27"/>
      <c r="J83" s="27">
        <v>2291.2379815188169</v>
      </c>
      <c r="K83" s="27">
        <v>914.46117338709689</v>
      </c>
      <c r="L83" s="27">
        <f t="shared" si="11"/>
        <v>3205.6991549059139</v>
      </c>
    </row>
    <row r="84" spans="1:12" s="36" customFormat="1">
      <c r="A84" s="35"/>
      <c r="B84" s="35" t="s">
        <v>118</v>
      </c>
      <c r="C84" s="17"/>
      <c r="D84" s="17"/>
      <c r="E84" s="17">
        <v>30511</v>
      </c>
      <c r="F84" s="17"/>
      <c r="G84" s="27">
        <f t="shared" si="12"/>
        <v>30511</v>
      </c>
      <c r="H84" s="27"/>
      <c r="I84" s="27"/>
      <c r="J84" s="27">
        <v>47.160819892473114</v>
      </c>
      <c r="K84" s="27"/>
      <c r="L84" s="27">
        <f t="shared" si="11"/>
        <v>47.160819892473114</v>
      </c>
    </row>
    <row r="85" spans="1:12" s="36" customFormat="1">
      <c r="A85" s="35"/>
      <c r="B85" s="35" t="s">
        <v>119</v>
      </c>
      <c r="C85" s="17"/>
      <c r="D85" s="17"/>
      <c r="E85" s="17">
        <v>549200</v>
      </c>
      <c r="F85" s="17"/>
      <c r="G85" s="27">
        <f t="shared" si="12"/>
        <v>549200</v>
      </c>
      <c r="H85" s="27"/>
      <c r="I85" s="27"/>
      <c r="J85" s="27">
        <v>848.89784946236546</v>
      </c>
      <c r="K85" s="27"/>
      <c r="L85" s="27">
        <f t="shared" si="11"/>
        <v>848.89784946236546</v>
      </c>
    </row>
    <row r="86" spans="1:12" s="36" customFormat="1">
      <c r="A86" s="35"/>
      <c r="B86" s="35" t="s">
        <v>120</v>
      </c>
      <c r="C86" s="17"/>
      <c r="D86" s="17"/>
      <c r="E86" s="17">
        <v>12713</v>
      </c>
      <c r="F86" s="17"/>
      <c r="G86" s="27">
        <f t="shared" si="12"/>
        <v>12713</v>
      </c>
      <c r="H86" s="27"/>
      <c r="I86" s="27"/>
      <c r="J86" s="27">
        <v>19.650470430107525</v>
      </c>
      <c r="K86" s="27"/>
      <c r="L86" s="27">
        <f t="shared" si="11"/>
        <v>19.650470430107525</v>
      </c>
    </row>
    <row r="87" spans="1:12" s="36" customFormat="1">
      <c r="A87" s="35"/>
      <c r="B87" s="35" t="s">
        <v>121</v>
      </c>
      <c r="C87" s="17"/>
      <c r="D87" s="17"/>
      <c r="E87" s="17">
        <v>2543</v>
      </c>
      <c r="F87" s="17"/>
      <c r="G87" s="27"/>
      <c r="H87" s="27"/>
      <c r="I87" s="27"/>
      <c r="J87" s="27">
        <v>3.9307123655913974</v>
      </c>
      <c r="K87" s="27"/>
      <c r="L87" s="27">
        <f t="shared" si="11"/>
        <v>3.9307123655913974</v>
      </c>
    </row>
    <row r="88" spans="1:12" s="36" customFormat="1">
      <c r="A88" s="23">
        <v>27</v>
      </c>
      <c r="B88" s="24" t="s">
        <v>54</v>
      </c>
      <c r="C88" s="25">
        <v>747993</v>
      </c>
      <c r="D88" s="25">
        <v>0</v>
      </c>
      <c r="E88" s="25">
        <v>3002202</v>
      </c>
      <c r="F88" s="25">
        <v>966491</v>
      </c>
      <c r="G88" s="25">
        <f t="shared" si="12"/>
        <v>4716686</v>
      </c>
      <c r="H88" s="26">
        <v>1156.1719758064514</v>
      </c>
      <c r="I88" s="26" t="s">
        <v>205</v>
      </c>
      <c r="J88" s="26">
        <v>4640.5004032258057</v>
      </c>
      <c r="K88" s="26">
        <v>1493.9040994623656</v>
      </c>
      <c r="L88" s="26">
        <f t="shared" si="11"/>
        <v>7290.5764784946232</v>
      </c>
    </row>
    <row r="89" spans="1:12" s="36" customFormat="1">
      <c r="A89" s="35"/>
      <c r="B89" s="35" t="s">
        <v>122</v>
      </c>
      <c r="C89" s="17"/>
      <c r="D89" s="17"/>
      <c r="E89" s="17">
        <v>1507706</v>
      </c>
      <c r="F89" s="17">
        <v>628412</v>
      </c>
      <c r="G89" s="27">
        <f t="shared" ref="G89:G95" si="13">SUM(C89:F89)</f>
        <v>2136118</v>
      </c>
      <c r="H89" s="27"/>
      <c r="I89" s="27"/>
      <c r="J89" s="27">
        <v>2330.4595430107524</v>
      </c>
      <c r="K89" s="27">
        <v>971.33575268817197</v>
      </c>
      <c r="L89" s="27">
        <f t="shared" si="11"/>
        <v>3301.7952956989243</v>
      </c>
    </row>
    <row r="90" spans="1:12" s="36" customFormat="1">
      <c r="A90" s="35"/>
      <c r="B90" s="35" t="s">
        <v>123</v>
      </c>
      <c r="C90" s="17"/>
      <c r="D90" s="17"/>
      <c r="E90" s="17">
        <v>1028254</v>
      </c>
      <c r="F90" s="17">
        <v>262886</v>
      </c>
      <c r="G90" s="27">
        <f t="shared" si="13"/>
        <v>1291140</v>
      </c>
      <c r="H90" s="27"/>
      <c r="I90" s="27"/>
      <c r="J90" s="27">
        <v>1589.3711021505374</v>
      </c>
      <c r="K90" s="27">
        <v>406.34260752688164</v>
      </c>
      <c r="L90" s="27">
        <f t="shared" si="11"/>
        <v>1995.713709677419</v>
      </c>
    </row>
    <row r="91" spans="1:12" s="36" customFormat="1">
      <c r="A91" s="35"/>
      <c r="B91" s="35" t="s">
        <v>124</v>
      </c>
      <c r="C91" s="17"/>
      <c r="D91" s="17"/>
      <c r="E91" s="17">
        <v>314631</v>
      </c>
      <c r="F91" s="17">
        <v>2706</v>
      </c>
      <c r="G91" s="27">
        <f t="shared" si="13"/>
        <v>317337</v>
      </c>
      <c r="H91" s="27"/>
      <c r="I91" s="27"/>
      <c r="J91" s="27">
        <v>486.32479838709673</v>
      </c>
      <c r="K91" s="27">
        <v>4.1826612903225806</v>
      </c>
      <c r="L91" s="27">
        <f t="shared" si="11"/>
        <v>490.50745967741932</v>
      </c>
    </row>
    <row r="92" spans="1:12" s="36" customFormat="1">
      <c r="A92" s="35"/>
      <c r="B92" s="35" t="s">
        <v>125</v>
      </c>
      <c r="C92" s="17"/>
      <c r="D92" s="17"/>
      <c r="E92" s="17">
        <v>26119</v>
      </c>
      <c r="F92" s="17"/>
      <c r="G92" s="27">
        <f t="shared" si="13"/>
        <v>26119</v>
      </c>
      <c r="H92" s="27"/>
      <c r="I92" s="27"/>
      <c r="J92" s="27">
        <v>40.372110215053766</v>
      </c>
      <c r="K92" s="27"/>
      <c r="L92" s="27">
        <f t="shared" si="11"/>
        <v>40.372110215053766</v>
      </c>
    </row>
    <row r="93" spans="1:12" s="36" customFormat="1">
      <c r="A93" s="35"/>
      <c r="B93" s="35" t="s">
        <v>126</v>
      </c>
      <c r="C93" s="17"/>
      <c r="D93" s="17"/>
      <c r="E93" s="17">
        <v>46234</v>
      </c>
      <c r="F93" s="17">
        <v>39336</v>
      </c>
      <c r="G93" s="27">
        <f t="shared" si="13"/>
        <v>85570</v>
      </c>
      <c r="H93" s="27"/>
      <c r="I93" s="27"/>
      <c r="J93" s="27">
        <v>71.463844086021496</v>
      </c>
      <c r="K93" s="27">
        <v>60.801612903225795</v>
      </c>
      <c r="L93" s="27">
        <f t="shared" si="11"/>
        <v>132.2654569892473</v>
      </c>
    </row>
    <row r="94" spans="1:12" s="36" customFormat="1">
      <c r="A94" s="35"/>
      <c r="B94" s="35" t="s">
        <v>127</v>
      </c>
      <c r="C94" s="17"/>
      <c r="D94" s="17"/>
      <c r="E94" s="17">
        <v>79258</v>
      </c>
      <c r="F94" s="17">
        <v>33151</v>
      </c>
      <c r="G94" s="27">
        <f t="shared" si="13"/>
        <v>112409</v>
      </c>
      <c r="H94" s="27"/>
      <c r="I94" s="27"/>
      <c r="J94" s="27">
        <v>122.50900537634408</v>
      </c>
      <c r="K94" s="27">
        <v>51.241465053763434</v>
      </c>
      <c r="L94" s="27">
        <f t="shared" si="11"/>
        <v>173.7504704301075</v>
      </c>
    </row>
    <row r="95" spans="1:12" s="36" customFormat="1">
      <c r="A95" s="23">
        <v>28</v>
      </c>
      <c r="B95" s="24" t="s">
        <v>55</v>
      </c>
      <c r="C95" s="25">
        <v>985888</v>
      </c>
      <c r="D95" s="25">
        <v>0</v>
      </c>
      <c r="E95" s="25">
        <v>589802</v>
      </c>
      <c r="F95" s="25">
        <v>472092</v>
      </c>
      <c r="G95" s="25">
        <f t="shared" si="13"/>
        <v>2047782</v>
      </c>
      <c r="H95" s="26">
        <v>1523.886021505376</v>
      </c>
      <c r="I95" s="26" t="s">
        <v>205</v>
      </c>
      <c r="J95" s="26">
        <v>911.65631720430099</v>
      </c>
      <c r="K95" s="26">
        <v>729.71209677419347</v>
      </c>
      <c r="L95" s="26">
        <f>H95+I95+J95+K95</f>
        <v>3165.2544354838706</v>
      </c>
    </row>
    <row r="96" spans="1:12" s="36" customFormat="1">
      <c r="A96" s="35"/>
      <c r="B96" s="35" t="s">
        <v>128</v>
      </c>
      <c r="C96" s="17">
        <v>985888</v>
      </c>
      <c r="D96" s="17">
        <v>0</v>
      </c>
      <c r="E96" s="17">
        <v>589802</v>
      </c>
      <c r="F96" s="17">
        <v>472092</v>
      </c>
      <c r="G96" s="27">
        <f>C96+D96+E96+F96</f>
        <v>2047782</v>
      </c>
      <c r="H96" s="27">
        <v>1523.886021505376</v>
      </c>
      <c r="I96" s="27"/>
      <c r="J96" s="27">
        <v>911.65631720430099</v>
      </c>
      <c r="K96" s="27">
        <v>729.71209677419347</v>
      </c>
      <c r="L96" s="27">
        <f>H96+I96+J96+K96</f>
        <v>3165.2544354838706</v>
      </c>
    </row>
    <row r="97" spans="1:12" s="36" customFormat="1">
      <c r="A97" s="23">
        <v>29</v>
      </c>
      <c r="B97" s="24" t="s">
        <v>57</v>
      </c>
      <c r="C97" s="25">
        <v>220450</v>
      </c>
      <c r="D97" s="25">
        <v>0</v>
      </c>
      <c r="E97" s="25">
        <v>1352845</v>
      </c>
      <c r="F97" s="25">
        <v>705809</v>
      </c>
      <c r="G97" s="25">
        <f>SUM(C97:F97)</f>
        <v>2279104</v>
      </c>
      <c r="H97" s="26">
        <v>340.74932795698925</v>
      </c>
      <c r="I97" s="26" t="s">
        <v>205</v>
      </c>
      <c r="J97" s="26">
        <v>2091.0910618279568</v>
      </c>
      <c r="K97" s="26">
        <v>1090.9682123655912</v>
      </c>
      <c r="L97" s="26">
        <f>H97+I97+J97+K97</f>
        <v>3522.8086021505374</v>
      </c>
    </row>
    <row r="98" spans="1:12" s="36" customFormat="1">
      <c r="A98" s="35"/>
      <c r="B98" s="35" t="s">
        <v>129</v>
      </c>
      <c r="C98" s="17">
        <v>135970</v>
      </c>
      <c r="D98" s="17"/>
      <c r="E98" s="17">
        <v>1352845</v>
      </c>
      <c r="F98" s="17">
        <v>705809</v>
      </c>
      <c r="G98" s="27">
        <f>SUM(C98:F98)</f>
        <v>2194624</v>
      </c>
      <c r="H98" s="27">
        <v>210.16868279569891</v>
      </c>
      <c r="I98" s="27"/>
      <c r="J98" s="27">
        <v>2091.0910618279568</v>
      </c>
      <c r="K98" s="27">
        <v>1090.9682123655912</v>
      </c>
      <c r="L98" s="27">
        <f t="shared" ref="L98:L116" si="14">H98+I98+J98+K98</f>
        <v>3392.2279569892466</v>
      </c>
    </row>
    <row r="99" spans="1:12" s="36" customFormat="1">
      <c r="A99" s="35"/>
      <c r="B99" s="35" t="s">
        <v>73</v>
      </c>
      <c r="C99" s="17">
        <v>84480</v>
      </c>
      <c r="D99" s="17"/>
      <c r="E99" s="17"/>
      <c r="F99" s="17"/>
      <c r="G99" s="27">
        <f>SUM(C99:F99)</f>
        <v>84480</v>
      </c>
      <c r="H99" s="27">
        <v>130.58064516129031</v>
      </c>
      <c r="I99" s="27"/>
      <c r="J99" s="27"/>
      <c r="K99" s="27"/>
      <c r="L99" s="27">
        <f t="shared" si="14"/>
        <v>130.58064516129031</v>
      </c>
    </row>
    <row r="100" spans="1:12" s="36" customFormat="1">
      <c r="A100" s="23">
        <v>30</v>
      </c>
      <c r="B100" s="24" t="s">
        <v>58</v>
      </c>
      <c r="C100" s="25">
        <v>26545</v>
      </c>
      <c r="D100" s="25">
        <v>0</v>
      </c>
      <c r="E100" s="25">
        <v>3716410</v>
      </c>
      <c r="F100" s="25">
        <v>2084457</v>
      </c>
      <c r="G100" s="25">
        <f>SUM(C100:F100)</f>
        <v>5827412</v>
      </c>
      <c r="H100" s="26">
        <v>41.030577956989248</v>
      </c>
      <c r="I100" s="26" t="s">
        <v>205</v>
      </c>
      <c r="J100" s="26">
        <v>5744.4509408602144</v>
      </c>
      <c r="K100" s="26">
        <v>3221.9429435483867</v>
      </c>
      <c r="L100" s="26">
        <f>H100+I100+J100+K100</f>
        <v>9007.4244623655904</v>
      </c>
    </row>
    <row r="101" spans="1:12" s="36" customFormat="1">
      <c r="A101" s="35"/>
      <c r="B101" s="35" t="s">
        <v>130</v>
      </c>
      <c r="C101" s="17"/>
      <c r="D101" s="17"/>
      <c r="E101" s="17">
        <v>3716410</v>
      </c>
      <c r="F101" s="17">
        <v>2084457</v>
      </c>
      <c r="G101" s="17">
        <f>G100</f>
        <v>5827412</v>
      </c>
      <c r="H101" s="27"/>
      <c r="I101" s="27"/>
      <c r="J101" s="27">
        <v>5744.4509408602144</v>
      </c>
      <c r="K101" s="27">
        <v>3221.9429435483867</v>
      </c>
      <c r="L101" s="27">
        <f t="shared" si="14"/>
        <v>8966.3938844086006</v>
      </c>
    </row>
    <row r="102" spans="1:12" s="36" customFormat="1">
      <c r="A102" s="23">
        <v>31</v>
      </c>
      <c r="B102" s="24" t="s">
        <v>60</v>
      </c>
      <c r="C102" s="25">
        <v>7900</v>
      </c>
      <c r="D102" s="25">
        <v>0</v>
      </c>
      <c r="E102" s="25">
        <v>832558</v>
      </c>
      <c r="F102" s="37">
        <v>686342</v>
      </c>
      <c r="G102" s="25">
        <f>SUM(C102:F102)</f>
        <v>1526800</v>
      </c>
      <c r="H102" s="26">
        <v>12.211021505376344</v>
      </c>
      <c r="I102" s="26" t="s">
        <v>205</v>
      </c>
      <c r="J102" s="26">
        <v>1286.884005376344</v>
      </c>
      <c r="K102" s="26">
        <v>1060.8780913978494</v>
      </c>
      <c r="L102" s="26">
        <f t="shared" si="14"/>
        <v>2359.9731182795695</v>
      </c>
    </row>
    <row r="103" spans="1:12" s="36" customFormat="1">
      <c r="A103" s="35"/>
      <c r="B103" s="35" t="s">
        <v>131</v>
      </c>
      <c r="C103" s="17"/>
      <c r="D103" s="17"/>
      <c r="E103" s="17">
        <v>832558</v>
      </c>
      <c r="F103" s="17">
        <v>686342</v>
      </c>
      <c r="G103" s="27">
        <f>E103+F103</f>
        <v>1518900</v>
      </c>
      <c r="H103" s="27"/>
      <c r="I103" s="27"/>
      <c r="J103" s="27">
        <v>1286.884005376344</v>
      </c>
      <c r="K103" s="27">
        <v>1060.8780913978494</v>
      </c>
      <c r="L103" s="27">
        <f t="shared" si="14"/>
        <v>2347.7620967741932</v>
      </c>
    </row>
    <row r="104" spans="1:12" s="36" customFormat="1">
      <c r="A104" s="18">
        <v>32</v>
      </c>
      <c r="B104" s="19" t="s">
        <v>62</v>
      </c>
      <c r="C104" s="20">
        <v>0</v>
      </c>
      <c r="D104" s="20">
        <v>0</v>
      </c>
      <c r="E104" s="20">
        <v>12908</v>
      </c>
      <c r="F104" s="20">
        <v>21336</v>
      </c>
      <c r="G104" s="20">
        <f>SUM(C104:F104)</f>
        <v>34244</v>
      </c>
      <c r="H104" s="21" t="s">
        <v>205</v>
      </c>
      <c r="I104" s="21" t="s">
        <v>205</v>
      </c>
      <c r="J104" s="21">
        <v>19.951881720430105</v>
      </c>
      <c r="K104" s="21">
        <v>32.979032258064514</v>
      </c>
      <c r="L104" s="21">
        <f t="shared" si="14"/>
        <v>52.930913978494615</v>
      </c>
    </row>
    <row r="105" spans="1:12" s="36" customFormat="1">
      <c r="A105" s="35"/>
      <c r="B105" s="35" t="s">
        <v>132</v>
      </c>
      <c r="C105" s="17"/>
      <c r="D105" s="17"/>
      <c r="E105" s="17">
        <v>12908</v>
      </c>
      <c r="F105" s="17">
        <v>21336</v>
      </c>
      <c r="G105" s="27">
        <f>C105+D105+E105+F105</f>
        <v>34244</v>
      </c>
      <c r="H105" s="71" t="s">
        <v>205</v>
      </c>
      <c r="I105" s="27"/>
      <c r="J105" s="27">
        <v>19.951881720430105</v>
      </c>
      <c r="K105" s="27">
        <v>32.979032258064514</v>
      </c>
      <c r="L105" s="27">
        <f t="shared" si="14"/>
        <v>52.930913978494615</v>
      </c>
    </row>
    <row r="106" spans="1:12" s="36" customFormat="1">
      <c r="A106" s="18">
        <v>33</v>
      </c>
      <c r="B106" s="19" t="s">
        <v>61</v>
      </c>
      <c r="C106" s="20">
        <v>571676</v>
      </c>
      <c r="D106" s="20">
        <v>75135</v>
      </c>
      <c r="E106" s="20">
        <v>5074560</v>
      </c>
      <c r="F106" s="20">
        <v>2283404</v>
      </c>
      <c r="G106" s="20">
        <f>SUM(C106:F106)</f>
        <v>8004775</v>
      </c>
      <c r="H106" s="21">
        <v>883.63897849462353</v>
      </c>
      <c r="I106" s="21">
        <v>116.13608870967741</v>
      </c>
      <c r="J106" s="21">
        <v>7843.7419354838703</v>
      </c>
      <c r="K106" s="21">
        <v>3529.4551075268814</v>
      </c>
      <c r="L106" s="21">
        <f t="shared" si="14"/>
        <v>12372.972110215052</v>
      </c>
    </row>
    <row r="107" spans="1:12" s="36" customFormat="1">
      <c r="A107" s="35"/>
      <c r="B107" s="35" t="s">
        <v>133</v>
      </c>
      <c r="C107" s="17">
        <v>571676</v>
      </c>
      <c r="D107" s="17">
        <v>75135</v>
      </c>
      <c r="E107" s="17">
        <v>5074560</v>
      </c>
      <c r="F107" s="17">
        <v>2283404</v>
      </c>
      <c r="G107" s="27">
        <f>C107+D107+E107+F107</f>
        <v>8004775</v>
      </c>
      <c r="H107" s="27">
        <v>883.63897849462353</v>
      </c>
      <c r="I107" s="27"/>
      <c r="J107" s="27">
        <v>7843.7419354838703</v>
      </c>
      <c r="K107" s="27">
        <v>3529.4551075268814</v>
      </c>
      <c r="L107" s="27">
        <f t="shared" si="14"/>
        <v>12256.836021505374</v>
      </c>
    </row>
    <row r="108" spans="1:12" s="36" customFormat="1">
      <c r="A108" s="18">
        <v>34</v>
      </c>
      <c r="B108" s="72" t="s">
        <v>206</v>
      </c>
      <c r="C108" s="20">
        <v>0</v>
      </c>
      <c r="D108" s="20">
        <v>0</v>
      </c>
      <c r="E108" s="20">
        <v>0</v>
      </c>
      <c r="F108" s="20">
        <v>30769</v>
      </c>
      <c r="G108" s="20">
        <f>SUM(C108:F108)</f>
        <v>30769</v>
      </c>
      <c r="H108" s="20" t="s">
        <v>205</v>
      </c>
      <c r="I108" s="20" t="s">
        <v>205</v>
      </c>
      <c r="J108" s="20" t="s">
        <v>205</v>
      </c>
      <c r="K108" s="20">
        <v>47.559610215053766</v>
      </c>
      <c r="L108" s="20">
        <f t="shared" si="14"/>
        <v>47.559610215053766</v>
      </c>
    </row>
    <row r="109" spans="1:12" s="36" customFormat="1">
      <c r="A109" s="35"/>
      <c r="B109" s="35" t="s">
        <v>207</v>
      </c>
      <c r="C109" s="17">
        <v>0</v>
      </c>
      <c r="D109" s="17">
        <v>0</v>
      </c>
      <c r="E109" s="17">
        <v>0</v>
      </c>
      <c r="F109" s="17">
        <v>30769</v>
      </c>
      <c r="G109" s="27">
        <f>C109+D109+E109+F109</f>
        <v>30769</v>
      </c>
      <c r="H109" s="71" t="s">
        <v>205</v>
      </c>
      <c r="I109" s="71"/>
      <c r="J109" s="71" t="s">
        <v>205</v>
      </c>
      <c r="K109" s="71">
        <v>47.559610215053766</v>
      </c>
      <c r="L109" s="71">
        <f t="shared" si="14"/>
        <v>47.559610215053766</v>
      </c>
    </row>
    <row r="110" spans="1:12" s="36" customFormat="1">
      <c r="A110" s="18">
        <v>35</v>
      </c>
      <c r="B110" s="19" t="s">
        <v>63</v>
      </c>
      <c r="C110" s="20">
        <v>0</v>
      </c>
      <c r="D110" s="20">
        <v>0</v>
      </c>
      <c r="E110" s="20">
        <v>414117</v>
      </c>
      <c r="F110" s="73">
        <v>74999</v>
      </c>
      <c r="G110" s="20">
        <f>SUM(C110:F110)</f>
        <v>489116</v>
      </c>
      <c r="H110" s="21" t="s">
        <v>205</v>
      </c>
      <c r="I110" s="21" t="s">
        <v>205</v>
      </c>
      <c r="J110" s="21">
        <v>640.10020161290322</v>
      </c>
      <c r="K110" s="21">
        <v>115.92587365591397</v>
      </c>
      <c r="L110" s="21">
        <f t="shared" si="14"/>
        <v>756.02607526881718</v>
      </c>
    </row>
    <row r="111" spans="1:12" s="36" customFormat="1" ht="30">
      <c r="A111" s="35"/>
      <c r="B111" s="38" t="s">
        <v>134</v>
      </c>
      <c r="C111" s="17"/>
      <c r="D111" s="17"/>
      <c r="E111" s="17">
        <v>414117</v>
      </c>
      <c r="F111" s="17">
        <v>74999</v>
      </c>
      <c r="G111" s="27">
        <f>SUM(C111:F111)</f>
        <v>489116</v>
      </c>
      <c r="H111" s="27"/>
      <c r="I111" s="27"/>
      <c r="J111" s="27">
        <v>640.10020161290322</v>
      </c>
      <c r="K111" s="27">
        <v>115.92587365591397</v>
      </c>
      <c r="L111" s="27">
        <f t="shared" si="14"/>
        <v>756.02607526881718</v>
      </c>
    </row>
    <row r="112" spans="1:12" s="36" customFormat="1">
      <c r="A112" s="18">
        <v>36</v>
      </c>
      <c r="B112" s="19" t="s">
        <v>64</v>
      </c>
      <c r="C112" s="20">
        <v>183425</v>
      </c>
      <c r="D112" s="20">
        <v>0</v>
      </c>
      <c r="E112" s="20">
        <v>100320</v>
      </c>
      <c r="F112" s="20">
        <v>103626</v>
      </c>
      <c r="G112" s="20">
        <f>SUM(C112:F112)</f>
        <v>387371</v>
      </c>
      <c r="H112" s="21">
        <v>283.51982526881716</v>
      </c>
      <c r="I112" s="21" t="s">
        <v>205</v>
      </c>
      <c r="J112" s="21">
        <v>155.06451612903226</v>
      </c>
      <c r="K112" s="21">
        <v>160.17459677419353</v>
      </c>
      <c r="L112" s="21">
        <f t="shared" si="14"/>
        <v>598.75893817204292</v>
      </c>
    </row>
    <row r="113" spans="1:12" s="36" customFormat="1">
      <c r="A113" s="35"/>
      <c r="B113" s="35" t="s">
        <v>135</v>
      </c>
      <c r="C113" s="17">
        <v>183425</v>
      </c>
      <c r="D113" s="17"/>
      <c r="E113" s="17">
        <v>100320</v>
      </c>
      <c r="F113" s="17">
        <v>103626</v>
      </c>
      <c r="G113" s="27">
        <f t="shared" ref="G113" si="15">G112</f>
        <v>387371</v>
      </c>
      <c r="H113" s="27">
        <v>283.51982526881716</v>
      </c>
      <c r="I113" s="27"/>
      <c r="J113" s="27">
        <v>155.06451612903226</v>
      </c>
      <c r="K113" s="27">
        <v>160.17459677419353</v>
      </c>
      <c r="L113" s="27">
        <f t="shared" si="14"/>
        <v>598.75893817204292</v>
      </c>
    </row>
    <row r="114" spans="1:12" s="36" customFormat="1">
      <c r="A114" s="23">
        <v>37</v>
      </c>
      <c r="B114" s="24" t="s">
        <v>65</v>
      </c>
      <c r="C114" s="25">
        <v>0</v>
      </c>
      <c r="D114" s="25">
        <v>0</v>
      </c>
      <c r="E114" s="25">
        <v>224822</v>
      </c>
      <c r="F114" s="25">
        <v>64488</v>
      </c>
      <c r="G114" s="25">
        <f t="shared" ref="G114:G119" si="16">SUM(C114:F114)</f>
        <v>289310</v>
      </c>
      <c r="H114" s="26" t="s">
        <v>205</v>
      </c>
      <c r="I114" s="26" t="s">
        <v>205</v>
      </c>
      <c r="J114" s="26">
        <v>347.50712365591397</v>
      </c>
      <c r="K114" s="26">
        <v>99.67903225806451</v>
      </c>
      <c r="L114" s="26">
        <f t="shared" si="14"/>
        <v>447.1861559139785</v>
      </c>
    </row>
    <row r="115" spans="1:12" s="36" customFormat="1" ht="30">
      <c r="A115" s="35"/>
      <c r="B115" s="38" t="s">
        <v>136</v>
      </c>
      <c r="C115" s="17"/>
      <c r="D115" s="17"/>
      <c r="E115" s="17">
        <v>53957.279999999999</v>
      </c>
      <c r="F115" s="17">
        <v>3933.768</v>
      </c>
      <c r="G115" s="27">
        <f t="shared" si="16"/>
        <v>57891.047999999995</v>
      </c>
      <c r="H115" s="27"/>
      <c r="I115" s="27"/>
      <c r="J115" s="27">
        <v>83.401709677419333</v>
      </c>
      <c r="K115" s="27">
        <v>6.0804209677419347</v>
      </c>
      <c r="L115" s="27">
        <f t="shared" si="14"/>
        <v>89.482130645161263</v>
      </c>
    </row>
    <row r="116" spans="1:12" s="36" customFormat="1">
      <c r="A116" s="35"/>
      <c r="B116" s="35" t="s">
        <v>137</v>
      </c>
      <c r="C116" s="17"/>
      <c r="D116" s="17"/>
      <c r="E116" s="17">
        <v>170864.72</v>
      </c>
      <c r="F116" s="17">
        <v>60554.232000000004</v>
      </c>
      <c r="G116" s="27">
        <f t="shared" si="16"/>
        <v>231418.95199999999</v>
      </c>
      <c r="H116" s="27"/>
      <c r="I116" s="27"/>
      <c r="J116" s="27">
        <v>264.1054139784946</v>
      </c>
      <c r="K116" s="27">
        <v>93.59861129032258</v>
      </c>
      <c r="L116" s="27">
        <f t="shared" si="14"/>
        <v>357.70402526881719</v>
      </c>
    </row>
    <row r="117" spans="1:12" s="36" customFormat="1">
      <c r="A117" s="23">
        <v>38</v>
      </c>
      <c r="B117" s="24" t="s">
        <v>66</v>
      </c>
      <c r="C117" s="25">
        <v>0</v>
      </c>
      <c r="D117" s="25">
        <v>151191</v>
      </c>
      <c r="E117" s="25">
        <v>1092066</v>
      </c>
      <c r="F117" s="25">
        <v>1351621</v>
      </c>
      <c r="G117" s="25">
        <f t="shared" si="16"/>
        <v>2594878</v>
      </c>
      <c r="H117" s="26" t="s">
        <v>205</v>
      </c>
      <c r="I117" s="26">
        <v>233.69576612903225</v>
      </c>
      <c r="J117" s="26">
        <v>1688.0052419354836</v>
      </c>
      <c r="K117" s="26">
        <v>2089.1991263440859</v>
      </c>
      <c r="L117" s="26">
        <f>H117+I117+J117+K117</f>
        <v>4010.9001344086018</v>
      </c>
    </row>
    <row r="118" spans="1:12" s="36" customFormat="1">
      <c r="A118" s="35"/>
      <c r="B118" s="35" t="s">
        <v>138</v>
      </c>
      <c r="C118" s="17"/>
      <c r="D118" s="17">
        <v>151191</v>
      </c>
      <c r="E118" s="17">
        <v>1092066</v>
      </c>
      <c r="F118" s="17">
        <v>1351621</v>
      </c>
      <c r="G118" s="27">
        <f t="shared" si="16"/>
        <v>2594878</v>
      </c>
      <c r="H118" s="27"/>
      <c r="I118" s="27">
        <v>233.69576612903225</v>
      </c>
      <c r="J118" s="27">
        <v>1688.0052419354836</v>
      </c>
      <c r="K118" s="27">
        <v>2089.1991263440859</v>
      </c>
      <c r="L118" s="27">
        <f>H118+I118+J118+K118</f>
        <v>4010.9001344086018</v>
      </c>
    </row>
    <row r="119" spans="1:12" s="36" customFormat="1">
      <c r="A119" s="23">
        <v>39</v>
      </c>
      <c r="B119" s="24" t="s">
        <v>67</v>
      </c>
      <c r="C119" s="25">
        <v>0</v>
      </c>
      <c r="D119" s="25">
        <v>0</v>
      </c>
      <c r="E119" s="25">
        <v>468090</v>
      </c>
      <c r="F119" s="25">
        <v>734229</v>
      </c>
      <c r="G119" s="25">
        <f t="shared" si="16"/>
        <v>1202319</v>
      </c>
      <c r="H119" s="26" t="s">
        <v>205</v>
      </c>
      <c r="I119" s="26" t="s">
        <v>205</v>
      </c>
      <c r="J119" s="26">
        <v>723.52620967741927</v>
      </c>
      <c r="K119" s="26">
        <v>1134.8969758064516</v>
      </c>
      <c r="L119" s="26">
        <f>H119+I119+J119+K119</f>
        <v>1858.4231854838708</v>
      </c>
    </row>
    <row r="120" spans="1:12" s="36" customFormat="1">
      <c r="A120" s="35"/>
      <c r="B120" s="35" t="s">
        <v>139</v>
      </c>
      <c r="C120" s="17"/>
      <c r="D120" s="17"/>
      <c r="E120" s="17">
        <v>468090</v>
      </c>
      <c r="F120" s="17">
        <v>734229</v>
      </c>
      <c r="G120" s="27">
        <f>SUM(C120:F120)</f>
        <v>1202319</v>
      </c>
      <c r="H120" s="27"/>
      <c r="I120" s="27"/>
      <c r="J120" s="27">
        <v>723.52620967741927</v>
      </c>
      <c r="K120" s="27">
        <v>1134.8969758064516</v>
      </c>
      <c r="L120" s="27">
        <f>SUM(H120:K120)</f>
        <v>1858.4231854838708</v>
      </c>
    </row>
    <row r="121" spans="1:12" s="36" customFormat="1">
      <c r="A121" s="23">
        <v>40</v>
      </c>
      <c r="B121" s="24" t="s">
        <v>69</v>
      </c>
      <c r="C121" s="25">
        <v>141347</v>
      </c>
      <c r="D121" s="25">
        <v>0</v>
      </c>
      <c r="E121" s="25">
        <v>1291671</v>
      </c>
      <c r="F121" s="25">
        <v>384940</v>
      </c>
      <c r="G121" s="25">
        <f t="shared" ref="G121:G131" si="17">SUM(C121:F121)</f>
        <v>1817958</v>
      </c>
      <c r="H121" s="26">
        <v>218.47990591397846</v>
      </c>
      <c r="I121" s="26" t="s">
        <v>205</v>
      </c>
      <c r="J121" s="26">
        <v>1996.5344758064514</v>
      </c>
      <c r="K121" s="26">
        <v>595.00134408602139</v>
      </c>
      <c r="L121" s="26">
        <f>H121+I121+J121+K121</f>
        <v>2810.015725806451</v>
      </c>
    </row>
    <row r="122" spans="1:12" s="36" customFormat="1">
      <c r="A122" s="35"/>
      <c r="B122" s="35" t="s">
        <v>140</v>
      </c>
      <c r="C122" s="17">
        <v>141347</v>
      </c>
      <c r="D122" s="17"/>
      <c r="E122" s="17">
        <v>379622</v>
      </c>
      <c r="F122" s="17">
        <v>100084</v>
      </c>
      <c r="G122" s="27">
        <f>SUM(C122:F122)</f>
        <v>621053</v>
      </c>
      <c r="H122" s="27">
        <v>218.47990591397846</v>
      </c>
      <c r="I122" s="27"/>
      <c r="J122" s="27">
        <v>586.78131720430099</v>
      </c>
      <c r="K122" s="27">
        <v>154.69973118279569</v>
      </c>
      <c r="L122" s="27">
        <f t="shared" ref="L122:L128" si="18">H122+I122+J122+K122</f>
        <v>959.96095430107516</v>
      </c>
    </row>
    <row r="123" spans="1:12" s="36" customFormat="1" ht="30" customHeight="1">
      <c r="A123" s="35"/>
      <c r="B123" s="35" t="s">
        <v>141</v>
      </c>
      <c r="C123" s="17"/>
      <c r="D123" s="17"/>
      <c r="E123" s="17">
        <v>123742</v>
      </c>
      <c r="F123" s="17"/>
      <c r="G123" s="27">
        <f t="shared" si="17"/>
        <v>123742</v>
      </c>
      <c r="H123" s="27"/>
      <c r="I123" s="27"/>
      <c r="J123" s="27">
        <v>191.26787634408601</v>
      </c>
      <c r="K123" s="27"/>
      <c r="L123" s="27">
        <f t="shared" si="18"/>
        <v>191.26787634408601</v>
      </c>
    </row>
    <row r="124" spans="1:12" s="36" customFormat="1">
      <c r="A124" s="35"/>
      <c r="B124" s="35" t="s">
        <v>142</v>
      </c>
      <c r="C124" s="17"/>
      <c r="D124" s="17"/>
      <c r="E124" s="17">
        <v>18600</v>
      </c>
      <c r="F124" s="17"/>
      <c r="G124" s="27">
        <f t="shared" si="17"/>
        <v>18600</v>
      </c>
      <c r="H124" s="27"/>
      <c r="I124" s="27"/>
      <c r="J124" s="27">
        <v>28.749999999999996</v>
      </c>
      <c r="K124" s="27"/>
      <c r="L124" s="27">
        <f t="shared" si="18"/>
        <v>28.749999999999996</v>
      </c>
    </row>
    <row r="125" spans="1:12" s="36" customFormat="1">
      <c r="A125" s="35"/>
      <c r="B125" s="35" t="s">
        <v>143</v>
      </c>
      <c r="C125" s="17"/>
      <c r="D125" s="17"/>
      <c r="E125" s="17">
        <v>46758</v>
      </c>
      <c r="F125" s="17">
        <v>31604</v>
      </c>
      <c r="G125" s="27">
        <f t="shared" si="17"/>
        <v>78362</v>
      </c>
      <c r="H125" s="27"/>
      <c r="I125" s="27"/>
      <c r="J125" s="27">
        <v>72.273790322580638</v>
      </c>
      <c r="K125" s="27">
        <v>48.850268817204295</v>
      </c>
      <c r="L125" s="27">
        <f t="shared" si="18"/>
        <v>121.12405913978493</v>
      </c>
    </row>
    <row r="126" spans="1:12" s="36" customFormat="1">
      <c r="A126" s="35"/>
      <c r="B126" s="35" t="s">
        <v>144</v>
      </c>
      <c r="C126" s="17"/>
      <c r="D126" s="17"/>
      <c r="E126" s="17">
        <v>39526</v>
      </c>
      <c r="F126" s="17">
        <v>48118</v>
      </c>
      <c r="G126" s="27">
        <f t="shared" si="17"/>
        <v>87644</v>
      </c>
      <c r="H126" s="27"/>
      <c r="I126" s="27"/>
      <c r="J126" s="27">
        <v>61.095295698924723</v>
      </c>
      <c r="K126" s="27">
        <v>74.375940860215039</v>
      </c>
      <c r="L126" s="27">
        <f t="shared" si="18"/>
        <v>135.47123655913975</v>
      </c>
    </row>
    <row r="127" spans="1:12" s="36" customFormat="1">
      <c r="A127" s="35"/>
      <c r="B127" s="35" t="s">
        <v>145</v>
      </c>
      <c r="C127" s="17"/>
      <c r="D127" s="17"/>
      <c r="E127" s="17">
        <v>76338</v>
      </c>
      <c r="F127" s="17">
        <v>124913</v>
      </c>
      <c r="G127" s="27">
        <f t="shared" si="17"/>
        <v>201251</v>
      </c>
      <c r="H127" s="27"/>
      <c r="I127" s="27"/>
      <c r="J127" s="27">
        <v>117.99556451612902</v>
      </c>
      <c r="K127" s="27">
        <v>193.07788978494622</v>
      </c>
      <c r="L127" s="27">
        <f t="shared" si="18"/>
        <v>311.07345430107523</v>
      </c>
    </row>
    <row r="128" spans="1:12" s="36" customFormat="1">
      <c r="A128" s="35"/>
      <c r="B128" s="35" t="s">
        <v>146</v>
      </c>
      <c r="C128" s="17"/>
      <c r="D128" s="17"/>
      <c r="E128" s="17">
        <v>607085</v>
      </c>
      <c r="F128" s="17">
        <v>80221</v>
      </c>
      <c r="G128" s="27">
        <f t="shared" si="17"/>
        <v>687306</v>
      </c>
      <c r="H128" s="27"/>
      <c r="I128" s="27"/>
      <c r="J128" s="27">
        <v>938.37063172043008</v>
      </c>
      <c r="K128" s="27">
        <v>123.9975134408602</v>
      </c>
      <c r="L128" s="27">
        <f t="shared" si="18"/>
        <v>1062.3681451612904</v>
      </c>
    </row>
    <row r="129" spans="1:12" s="36" customFormat="1">
      <c r="A129" s="23">
        <v>41</v>
      </c>
      <c r="B129" s="39" t="s">
        <v>70</v>
      </c>
      <c r="C129" s="40">
        <v>0</v>
      </c>
      <c r="D129" s="40">
        <v>0</v>
      </c>
      <c r="E129" s="40">
        <v>519669</v>
      </c>
      <c r="F129" s="40">
        <v>98871</v>
      </c>
      <c r="G129" s="25">
        <f t="shared" si="17"/>
        <v>618540</v>
      </c>
      <c r="H129" s="41" t="s">
        <v>205</v>
      </c>
      <c r="I129" s="41" t="s">
        <v>205</v>
      </c>
      <c r="J129" s="26">
        <v>803.251814516129</v>
      </c>
      <c r="K129" s="26">
        <v>152.82479838709679</v>
      </c>
      <c r="L129" s="26">
        <f>H129+I129+J129+K129</f>
        <v>956.07661290322585</v>
      </c>
    </row>
    <row r="130" spans="1:12" s="36" customFormat="1" ht="30">
      <c r="A130" s="35"/>
      <c r="B130" s="38" t="s">
        <v>147</v>
      </c>
      <c r="C130" s="17"/>
      <c r="D130" s="17"/>
      <c r="E130" s="17">
        <v>519669</v>
      </c>
      <c r="F130" s="17">
        <v>98871</v>
      </c>
      <c r="G130" s="27">
        <f t="shared" si="17"/>
        <v>618540</v>
      </c>
      <c r="H130" s="27"/>
      <c r="I130" s="27"/>
      <c r="J130" s="27">
        <v>803.251814516129</v>
      </c>
      <c r="K130" s="27">
        <v>152.82479838709679</v>
      </c>
      <c r="L130" s="27">
        <f>SUM(H130:K130)</f>
        <v>956.07661290322585</v>
      </c>
    </row>
    <row r="131" spans="1:12" s="36" customFormat="1">
      <c r="A131" s="23">
        <v>42</v>
      </c>
      <c r="B131" s="24" t="s">
        <v>72</v>
      </c>
      <c r="C131" s="25">
        <v>18829</v>
      </c>
      <c r="D131" s="25">
        <v>0</v>
      </c>
      <c r="E131" s="25">
        <v>3908679</v>
      </c>
      <c r="F131" s="25">
        <v>3430258</v>
      </c>
      <c r="G131" s="25">
        <f t="shared" si="17"/>
        <v>7357766</v>
      </c>
      <c r="H131" s="26">
        <v>29.103965053763439</v>
      </c>
      <c r="I131" s="26" t="s">
        <v>205</v>
      </c>
      <c r="J131" s="26">
        <v>6041.6409274193538</v>
      </c>
      <c r="K131" s="26">
        <v>5302.1461021505365</v>
      </c>
      <c r="L131" s="26">
        <f>H131+I131+J131+K131</f>
        <v>11372.890994623653</v>
      </c>
    </row>
    <row r="132" spans="1:12" s="36" customFormat="1">
      <c r="A132" s="35"/>
      <c r="B132" s="35" t="s">
        <v>148</v>
      </c>
      <c r="C132" s="17">
        <v>18829</v>
      </c>
      <c r="D132" s="17"/>
      <c r="E132" s="17">
        <v>3908679</v>
      </c>
      <c r="F132" s="17">
        <v>3430258</v>
      </c>
      <c r="G132" s="27">
        <f>C132+D132+E132+F132</f>
        <v>7357766</v>
      </c>
      <c r="H132" s="27">
        <v>29.103965053763439</v>
      </c>
      <c r="I132" s="27"/>
      <c r="J132" s="27">
        <v>6041.6409274193538</v>
      </c>
      <c r="K132" s="27">
        <v>5302.1461021505365</v>
      </c>
      <c r="L132" s="27">
        <f>H132+I132+J132+K132</f>
        <v>11372.890994623653</v>
      </c>
    </row>
    <row r="133" spans="1:12" s="36" customFormat="1">
      <c r="A133" s="23">
        <v>43</v>
      </c>
      <c r="B133" s="24" t="s">
        <v>74</v>
      </c>
      <c r="C133" s="25">
        <v>0</v>
      </c>
      <c r="D133" s="25">
        <v>0</v>
      </c>
      <c r="E133" s="25">
        <v>202120</v>
      </c>
      <c r="F133" s="25">
        <v>0</v>
      </c>
      <c r="G133" s="25">
        <f t="shared" ref="G133:G134" si="19">SUM(C133:F133)</f>
        <v>202120</v>
      </c>
      <c r="H133" s="26" t="s">
        <v>205</v>
      </c>
      <c r="I133" s="26" t="s">
        <v>205</v>
      </c>
      <c r="J133" s="26">
        <v>312.41666666666669</v>
      </c>
      <c r="K133" s="26" t="s">
        <v>205</v>
      </c>
      <c r="L133" s="26">
        <f>H133+I133+J133+K133</f>
        <v>312.41666666666669</v>
      </c>
    </row>
    <row r="134" spans="1:12" s="36" customFormat="1">
      <c r="A134" s="35"/>
      <c r="B134" s="35" t="s">
        <v>149</v>
      </c>
      <c r="C134" s="17"/>
      <c r="D134" s="17"/>
      <c r="E134" s="17">
        <v>202120</v>
      </c>
      <c r="F134" s="17"/>
      <c r="G134" s="27">
        <f t="shared" si="19"/>
        <v>202120</v>
      </c>
      <c r="H134" s="27"/>
      <c r="I134" s="27"/>
      <c r="J134" s="27">
        <v>312.41666666666669</v>
      </c>
      <c r="K134" s="27"/>
      <c r="L134" s="27">
        <f>H134+I134+J134+K134</f>
        <v>312.41666666666669</v>
      </c>
    </row>
    <row r="135" spans="1:12" s="36" customFormat="1">
      <c r="A135" s="23">
        <v>44</v>
      </c>
      <c r="B135" s="24" t="s">
        <v>75</v>
      </c>
      <c r="C135" s="25">
        <v>763521</v>
      </c>
      <c r="D135" s="25">
        <v>0</v>
      </c>
      <c r="E135" s="25">
        <v>8767877</v>
      </c>
      <c r="F135" s="25">
        <v>4226300</v>
      </c>
      <c r="G135" s="25">
        <f>SUM(C135:F135)</f>
        <v>13757698</v>
      </c>
      <c r="H135" s="26">
        <v>1180.1735887096772</v>
      </c>
      <c r="I135" s="26" t="s">
        <v>205</v>
      </c>
      <c r="J135" s="26">
        <v>13552.498051075268</v>
      </c>
      <c r="K135" s="26">
        <v>6532.5873655913974</v>
      </c>
      <c r="L135" s="26">
        <f>H135+I135+J135+K135</f>
        <v>21265.259005376342</v>
      </c>
    </row>
    <row r="136" spans="1:12" s="36" customFormat="1">
      <c r="A136" s="35"/>
      <c r="B136" s="35" t="s">
        <v>150</v>
      </c>
      <c r="C136" s="17">
        <v>763521</v>
      </c>
      <c r="D136" s="17"/>
      <c r="E136" s="17">
        <v>3594829.57</v>
      </c>
      <c r="F136" s="17">
        <v>1394679</v>
      </c>
      <c r="G136" s="27">
        <f>SUM(C136:F136)</f>
        <v>5753029.5700000003</v>
      </c>
      <c r="H136" s="27">
        <v>1180.1735887096772</v>
      </c>
      <c r="I136" s="27"/>
      <c r="J136" s="27">
        <v>5556.5242009408594</v>
      </c>
      <c r="K136" s="27">
        <v>2155.7538306451611</v>
      </c>
      <c r="L136" s="27">
        <f>SUM(H136:K136)</f>
        <v>8892.4516202956984</v>
      </c>
    </row>
    <row r="137" spans="1:12" s="36" customFormat="1">
      <c r="A137" s="35"/>
      <c r="B137" s="35" t="s">
        <v>151</v>
      </c>
      <c r="C137" s="17"/>
      <c r="D137" s="17"/>
      <c r="E137" s="17">
        <v>5173047.43</v>
      </c>
      <c r="F137" s="17">
        <v>2831621</v>
      </c>
      <c r="G137" s="27">
        <f>SUM(C137:F137)</f>
        <v>8004668.4299999997</v>
      </c>
      <c r="H137" s="27"/>
      <c r="I137" s="27"/>
      <c r="J137" s="27">
        <v>7995.9738501344073</v>
      </c>
      <c r="K137" s="27">
        <v>4376.8335349462368</v>
      </c>
      <c r="L137" s="27">
        <f>SUM(H137:K137)</f>
        <v>12372.807385080643</v>
      </c>
    </row>
    <row r="138" spans="1:12" s="36" customFormat="1">
      <c r="A138" s="23">
        <v>45</v>
      </c>
      <c r="B138" s="24" t="s">
        <v>77</v>
      </c>
      <c r="C138" s="25">
        <v>11247</v>
      </c>
      <c r="D138" s="25">
        <v>0</v>
      </c>
      <c r="E138" s="25">
        <v>1350412</v>
      </c>
      <c r="F138" s="25">
        <v>872749</v>
      </c>
      <c r="G138" s="25">
        <f>SUM(C138:F138)</f>
        <v>2234408</v>
      </c>
      <c r="H138" s="26">
        <v>17.384475806451611</v>
      </c>
      <c r="I138" s="26" t="s">
        <v>205</v>
      </c>
      <c r="J138" s="26">
        <v>2087.3303763440858</v>
      </c>
      <c r="K138" s="26">
        <v>1349.0071908602151</v>
      </c>
      <c r="L138" s="26">
        <f>H138+I138+J138+K138</f>
        <v>3453.7220430107527</v>
      </c>
    </row>
    <row r="139" spans="1:12" s="36" customFormat="1">
      <c r="A139" s="35"/>
      <c r="B139" s="35" t="s">
        <v>152</v>
      </c>
      <c r="C139" s="17"/>
      <c r="D139" s="17"/>
      <c r="E139" s="17">
        <v>1350412</v>
      </c>
      <c r="F139" s="17">
        <v>872749</v>
      </c>
      <c r="G139" s="27">
        <f>F139+E139</f>
        <v>2223161</v>
      </c>
      <c r="H139" s="27"/>
      <c r="I139" s="27"/>
      <c r="J139" s="27">
        <v>2087.3303763440858</v>
      </c>
      <c r="K139" s="27">
        <v>1349.0071908602151</v>
      </c>
      <c r="L139" s="27">
        <f>H139+I139+J139+K139</f>
        <v>3436.3375672043012</v>
      </c>
    </row>
    <row r="140" spans="1:12" s="36" customFormat="1">
      <c r="A140" s="23">
        <v>46</v>
      </c>
      <c r="B140" s="24" t="s">
        <v>78</v>
      </c>
      <c r="C140" s="42">
        <v>936798</v>
      </c>
      <c r="D140" s="25"/>
      <c r="E140" s="42">
        <v>3538075</v>
      </c>
      <c r="F140" s="42">
        <v>2851263</v>
      </c>
      <c r="G140" s="25">
        <f>SUM(C140:F140)</f>
        <v>7326136</v>
      </c>
      <c r="H140" s="26">
        <v>1448.0076612903226</v>
      </c>
      <c r="I140" s="26" t="s">
        <v>205</v>
      </c>
      <c r="J140" s="26">
        <v>5468.7987231182797</v>
      </c>
      <c r="K140" s="26">
        <v>4407.1941532258061</v>
      </c>
      <c r="L140" s="26">
        <f>H140+I140+J140+K140</f>
        <v>11324.000537634409</v>
      </c>
    </row>
    <row r="141" spans="1:12" s="36" customFormat="1">
      <c r="A141" s="35"/>
      <c r="B141" s="35" t="s">
        <v>153</v>
      </c>
      <c r="C141" s="17">
        <v>936798</v>
      </c>
      <c r="D141" s="17"/>
      <c r="E141" s="17">
        <v>316304</v>
      </c>
      <c r="F141" s="17">
        <v>483574</v>
      </c>
      <c r="G141" s="27">
        <f t="shared" ref="G141:G146" si="20">SUM(C141:F141)</f>
        <v>1736676</v>
      </c>
      <c r="H141" s="27">
        <v>1448.0076612903226</v>
      </c>
      <c r="I141" s="27"/>
      <c r="J141" s="27">
        <v>488.91075268817201</v>
      </c>
      <c r="K141" s="27">
        <v>747.45981182795697</v>
      </c>
      <c r="L141" s="27">
        <f t="shared" ref="L141:L146" si="21">SUM(H141:K141)</f>
        <v>2684.3782258064516</v>
      </c>
    </row>
    <row r="142" spans="1:12" s="36" customFormat="1">
      <c r="A142" s="35"/>
      <c r="B142" s="35" t="s">
        <v>154</v>
      </c>
      <c r="C142" s="17"/>
      <c r="D142" s="17"/>
      <c r="E142" s="17">
        <v>1522787</v>
      </c>
      <c r="F142" s="17">
        <v>1356346</v>
      </c>
      <c r="G142" s="27">
        <f t="shared" si="20"/>
        <v>2879133</v>
      </c>
      <c r="H142" s="27"/>
      <c r="I142" s="27"/>
      <c r="J142" s="27">
        <v>2353.7702284946236</v>
      </c>
      <c r="K142" s="27">
        <v>2096.5025537634406</v>
      </c>
      <c r="L142" s="27">
        <f t="shared" si="21"/>
        <v>4450.2727822580637</v>
      </c>
    </row>
    <row r="143" spans="1:12" s="36" customFormat="1">
      <c r="A143" s="35"/>
      <c r="B143" s="35" t="s">
        <v>155</v>
      </c>
      <c r="C143" s="17"/>
      <c r="D143" s="17"/>
      <c r="E143" s="17">
        <v>765993</v>
      </c>
      <c r="F143" s="17"/>
      <c r="G143" s="27">
        <f t="shared" si="20"/>
        <v>765993</v>
      </c>
      <c r="H143" s="27"/>
      <c r="I143" s="27"/>
      <c r="J143" s="27">
        <v>1183.9945564516129</v>
      </c>
      <c r="K143" s="27"/>
      <c r="L143" s="27">
        <f t="shared" si="21"/>
        <v>1183.9945564516129</v>
      </c>
    </row>
    <row r="144" spans="1:12" s="36" customFormat="1">
      <c r="A144" s="35"/>
      <c r="B144" s="35" t="s">
        <v>156</v>
      </c>
      <c r="C144" s="17"/>
      <c r="D144" s="17"/>
      <c r="E144" s="17">
        <v>510545</v>
      </c>
      <c r="F144" s="17">
        <v>863648</v>
      </c>
      <c r="G144" s="27">
        <f t="shared" si="20"/>
        <v>1374193</v>
      </c>
      <c r="H144" s="27"/>
      <c r="I144" s="27"/>
      <c r="J144" s="27">
        <v>789.14885752688167</v>
      </c>
      <c r="K144" s="27">
        <v>1334.9397849462364</v>
      </c>
      <c r="L144" s="27">
        <f t="shared" si="21"/>
        <v>2124.0886424731179</v>
      </c>
    </row>
    <row r="145" spans="1:12" s="36" customFormat="1">
      <c r="A145" s="35"/>
      <c r="B145" s="35" t="s">
        <v>157</v>
      </c>
      <c r="C145" s="17"/>
      <c r="D145" s="17"/>
      <c r="E145" s="17">
        <v>73592</v>
      </c>
      <c r="F145" s="17">
        <v>147695</v>
      </c>
      <c r="G145" s="27">
        <f t="shared" si="20"/>
        <v>221287</v>
      </c>
      <c r="H145" s="27"/>
      <c r="I145" s="27"/>
      <c r="J145" s="27">
        <v>113.75107526881719</v>
      </c>
      <c r="K145" s="27">
        <v>228.292002688172</v>
      </c>
      <c r="L145" s="27">
        <f t="shared" si="21"/>
        <v>342.04307795698918</v>
      </c>
    </row>
    <row r="146" spans="1:12" s="36" customFormat="1">
      <c r="A146" s="35"/>
      <c r="B146" s="35" t="s">
        <v>158</v>
      </c>
      <c r="C146" s="17"/>
      <c r="D146" s="17"/>
      <c r="E146" s="17">
        <v>348854</v>
      </c>
      <c r="F146" s="17"/>
      <c r="G146" s="27">
        <f t="shared" si="20"/>
        <v>348854</v>
      </c>
      <c r="H146" s="27"/>
      <c r="I146" s="27"/>
      <c r="J146" s="27">
        <v>539.22325268817201</v>
      </c>
      <c r="K146" s="27"/>
      <c r="L146" s="27">
        <f t="shared" si="21"/>
        <v>539.22325268817201</v>
      </c>
    </row>
    <row r="147" spans="1:12" s="36" customFormat="1">
      <c r="A147" s="23">
        <v>47</v>
      </c>
      <c r="B147" s="24" t="s">
        <v>80</v>
      </c>
      <c r="C147" s="25">
        <v>1011102</v>
      </c>
      <c r="D147" s="25">
        <v>136519</v>
      </c>
      <c r="E147" s="42">
        <v>4392939</v>
      </c>
      <c r="F147" s="25">
        <v>1340098</v>
      </c>
      <c r="G147" s="25">
        <f>SUM(C147:F147)</f>
        <v>6880658</v>
      </c>
      <c r="H147" s="26">
        <v>1562.8592741935483</v>
      </c>
      <c r="I147" s="26">
        <v>211.01727150537633</v>
      </c>
      <c r="J147" s="26">
        <v>6790.1610887096776</v>
      </c>
      <c r="K147" s="26">
        <v>2071.3880376344086</v>
      </c>
      <c r="L147" s="26">
        <f>H147+I147+J147+K147</f>
        <v>10635.425672043009</v>
      </c>
    </row>
    <row r="148" spans="1:12" s="36" customFormat="1">
      <c r="A148" s="35"/>
      <c r="B148" s="35" t="s">
        <v>159</v>
      </c>
      <c r="C148" s="17">
        <v>1011102</v>
      </c>
      <c r="D148" s="17">
        <v>136519</v>
      </c>
      <c r="E148" s="17">
        <v>2430605</v>
      </c>
      <c r="F148" s="17">
        <v>950693</v>
      </c>
      <c r="G148" s="27">
        <f>C148+D148+E148+F148</f>
        <v>4528919</v>
      </c>
      <c r="H148" s="27">
        <v>1562.8592741935483</v>
      </c>
      <c r="I148" s="27">
        <v>211.01727150537633</v>
      </c>
      <c r="J148" s="27">
        <v>3756.9835349462364</v>
      </c>
      <c r="K148" s="27">
        <v>1469.4851478494622</v>
      </c>
      <c r="L148" s="27">
        <f>H148+I148+J148+K148</f>
        <v>7000.3452284946234</v>
      </c>
    </row>
    <row r="149" spans="1:12" s="36" customFormat="1">
      <c r="A149" s="35"/>
      <c r="B149" s="35" t="s">
        <v>160</v>
      </c>
      <c r="C149" s="17"/>
      <c r="D149" s="17"/>
      <c r="E149" s="17">
        <v>1903488</v>
      </c>
      <c r="F149" s="17">
        <v>372664</v>
      </c>
      <c r="G149" s="27">
        <f>C149+D149+E149+F149</f>
        <v>2276152</v>
      </c>
      <c r="H149" s="27"/>
      <c r="I149" s="27"/>
      <c r="J149" s="27">
        <v>2942.2193548387095</v>
      </c>
      <c r="K149" s="27">
        <v>576.02634408602148</v>
      </c>
      <c r="L149" s="27">
        <f>H149+I149+J149+K149</f>
        <v>3518.2456989247312</v>
      </c>
    </row>
    <row r="150" spans="1:12" s="36" customFormat="1">
      <c r="A150" s="35"/>
      <c r="B150" s="35" t="s">
        <v>161</v>
      </c>
      <c r="C150" s="17"/>
      <c r="D150" s="17"/>
      <c r="E150" s="17">
        <v>58846</v>
      </c>
      <c r="F150" s="17">
        <v>16741</v>
      </c>
      <c r="G150" s="27">
        <f>C150+D150+E150+F150</f>
        <v>75587</v>
      </c>
      <c r="H150" s="27"/>
      <c r="I150" s="27"/>
      <c r="J150" s="27">
        <v>90.958198924731178</v>
      </c>
      <c r="K150" s="27">
        <v>25.876545698924726</v>
      </c>
      <c r="L150" s="27">
        <f>H150+I150+J150+K150</f>
        <v>116.83474462365591</v>
      </c>
    </row>
    <row r="151" spans="1:12" s="36" customFormat="1">
      <c r="A151" s="23">
        <v>48</v>
      </c>
      <c r="B151" s="24" t="s">
        <v>81</v>
      </c>
      <c r="C151" s="25">
        <v>196724</v>
      </c>
      <c r="D151" s="25">
        <v>10972</v>
      </c>
      <c r="E151" s="43">
        <v>6617733</v>
      </c>
      <c r="F151" s="41">
        <v>4895434</v>
      </c>
      <c r="G151" s="25">
        <f>SUM(C151:F151)</f>
        <v>11720863</v>
      </c>
      <c r="H151" s="26">
        <v>304.07607526881719</v>
      </c>
      <c r="I151" s="26">
        <v>16.959408602150535</v>
      </c>
      <c r="J151" s="26">
        <v>10229.022782258064</v>
      </c>
      <c r="K151" s="26">
        <v>7566.8670698924725</v>
      </c>
      <c r="L151" s="26">
        <f>H151+I151+J151+K151</f>
        <v>18116.925336021504</v>
      </c>
    </row>
    <row r="152" spans="1:12" s="36" customFormat="1">
      <c r="A152" s="35"/>
      <c r="B152" s="35" t="s">
        <v>162</v>
      </c>
      <c r="C152" s="17">
        <v>196724</v>
      </c>
      <c r="D152" s="17">
        <v>10972</v>
      </c>
      <c r="E152" s="17">
        <v>6617733</v>
      </c>
      <c r="F152" s="17">
        <v>4895434</v>
      </c>
      <c r="G152" s="17">
        <f>G151</f>
        <v>11720863</v>
      </c>
      <c r="H152" s="27"/>
      <c r="I152" s="27">
        <v>16.959408602150535</v>
      </c>
      <c r="J152" s="27">
        <v>10229.022782258064</v>
      </c>
      <c r="K152" s="27">
        <v>7566.8670698924725</v>
      </c>
      <c r="L152" s="27">
        <f t="shared" ref="L152:L163" si="22">H152+I152+J152+K152</f>
        <v>17812.849260752686</v>
      </c>
    </row>
    <row r="153" spans="1:12" s="36" customFormat="1">
      <c r="A153" s="23">
        <v>49</v>
      </c>
      <c r="B153" s="24" t="s">
        <v>83</v>
      </c>
      <c r="C153" s="25">
        <v>15352</v>
      </c>
      <c r="D153" s="25">
        <v>0</v>
      </c>
      <c r="E153" s="42">
        <v>736928</v>
      </c>
      <c r="F153" s="25">
        <v>1125092</v>
      </c>
      <c r="G153" s="25">
        <f t="shared" ref="G153:G164" si="23">SUM(C153:F153)</f>
        <v>1877372</v>
      </c>
      <c r="H153" s="26">
        <v>23.729569892473116</v>
      </c>
      <c r="I153" s="26" t="s">
        <v>205</v>
      </c>
      <c r="J153" s="26">
        <v>1139.068817204301</v>
      </c>
      <c r="K153" s="26">
        <v>1739.0534946236558</v>
      </c>
      <c r="L153" s="26">
        <f t="shared" si="22"/>
        <v>2901.8518817204299</v>
      </c>
    </row>
    <row r="154" spans="1:12" s="36" customFormat="1">
      <c r="A154" s="35"/>
      <c r="B154" s="35" t="s">
        <v>163</v>
      </c>
      <c r="C154" s="17">
        <v>15352</v>
      </c>
      <c r="D154" s="17"/>
      <c r="E154" s="17">
        <v>736928</v>
      </c>
      <c r="F154" s="17">
        <v>1125092</v>
      </c>
      <c r="G154" s="27">
        <f t="shared" si="23"/>
        <v>1877372</v>
      </c>
      <c r="H154" s="27">
        <v>23.729569892473116</v>
      </c>
      <c r="I154" s="27"/>
      <c r="J154" s="27">
        <v>1139.068817204301</v>
      </c>
      <c r="K154" s="27">
        <v>1739.0534946236558</v>
      </c>
      <c r="L154" s="27">
        <f t="shared" si="22"/>
        <v>2901.8518817204299</v>
      </c>
    </row>
    <row r="155" spans="1:12" s="36" customFormat="1">
      <c r="A155" s="23">
        <v>50</v>
      </c>
      <c r="B155" s="24" t="s">
        <v>85</v>
      </c>
      <c r="C155" s="25">
        <v>95330</v>
      </c>
      <c r="D155" s="25">
        <v>0</v>
      </c>
      <c r="E155" s="25">
        <v>2854749</v>
      </c>
      <c r="F155" s="25">
        <v>1022181</v>
      </c>
      <c r="G155" s="25">
        <f t="shared" si="23"/>
        <v>3972260</v>
      </c>
      <c r="H155" s="26">
        <v>147.35147849462365</v>
      </c>
      <c r="I155" s="26" t="s">
        <v>205</v>
      </c>
      <c r="J155" s="26">
        <v>4412.5824596774191</v>
      </c>
      <c r="K155" s="26">
        <v>1579.984072580645</v>
      </c>
      <c r="L155" s="26">
        <f t="shared" si="22"/>
        <v>6139.9180107526881</v>
      </c>
    </row>
    <row r="156" spans="1:12" s="36" customFormat="1">
      <c r="A156" s="35"/>
      <c r="B156" s="35" t="s">
        <v>164</v>
      </c>
      <c r="C156" s="17">
        <v>95330</v>
      </c>
      <c r="D156" s="17"/>
      <c r="E156" s="17">
        <v>185558.685</v>
      </c>
      <c r="F156" s="17">
        <v>121639.53899999999</v>
      </c>
      <c r="G156" s="27">
        <f t="shared" si="23"/>
        <v>402528.22399999999</v>
      </c>
      <c r="H156" s="27">
        <v>147.35147849462365</v>
      </c>
      <c r="I156" s="27"/>
      <c r="J156" s="27">
        <v>286.8178598790322</v>
      </c>
      <c r="K156" s="27">
        <v>188.01810463709677</v>
      </c>
      <c r="L156" s="27">
        <f t="shared" si="22"/>
        <v>622.18744301075253</v>
      </c>
    </row>
    <row r="157" spans="1:12" s="36" customFormat="1">
      <c r="A157" s="35"/>
      <c r="B157" s="35" t="s">
        <v>165</v>
      </c>
      <c r="C157" s="17"/>
      <c r="D157" s="17"/>
      <c r="E157" s="17">
        <v>74223.474000000002</v>
      </c>
      <c r="F157" s="17"/>
      <c r="G157" s="27">
        <f t="shared" si="23"/>
        <v>74223.474000000002</v>
      </c>
      <c r="H157" s="27"/>
      <c r="I157" s="27"/>
      <c r="J157" s="27">
        <v>114.7271439516129</v>
      </c>
      <c r="K157" s="27"/>
      <c r="L157" s="27">
        <f t="shared" si="22"/>
        <v>114.7271439516129</v>
      </c>
    </row>
    <row r="158" spans="1:12" s="36" customFormat="1">
      <c r="A158" s="35"/>
      <c r="B158" s="35" t="s">
        <v>166</v>
      </c>
      <c r="C158" s="17"/>
      <c r="D158" s="17"/>
      <c r="E158" s="17">
        <v>228379.92</v>
      </c>
      <c r="F158" s="17">
        <v>42931.602000000006</v>
      </c>
      <c r="G158" s="27">
        <f t="shared" si="23"/>
        <v>271311.522</v>
      </c>
      <c r="H158" s="27"/>
      <c r="I158" s="27"/>
      <c r="J158" s="27">
        <v>353.00659677419355</v>
      </c>
      <c r="K158" s="27">
        <v>66.359331048387105</v>
      </c>
      <c r="L158" s="27">
        <f t="shared" si="22"/>
        <v>419.36592782258066</v>
      </c>
    </row>
    <row r="159" spans="1:12" s="36" customFormat="1">
      <c r="A159" s="35"/>
      <c r="B159" s="35" t="s">
        <v>167</v>
      </c>
      <c r="C159" s="17"/>
      <c r="D159" s="17"/>
      <c r="E159" s="17">
        <v>959195.66400000011</v>
      </c>
      <c r="F159" s="17">
        <v>225902.00099999999</v>
      </c>
      <c r="G159" s="27">
        <f t="shared" si="23"/>
        <v>1185097.665</v>
      </c>
      <c r="H159" s="27"/>
      <c r="I159" s="27"/>
      <c r="J159" s="27">
        <v>1482.627706451613</v>
      </c>
      <c r="K159" s="27">
        <v>349.17648004032253</v>
      </c>
      <c r="L159" s="27">
        <f t="shared" si="22"/>
        <v>1831.8041864919355</v>
      </c>
    </row>
    <row r="160" spans="1:12" s="36" customFormat="1">
      <c r="A160" s="35"/>
      <c r="B160" s="35" t="s">
        <v>168</v>
      </c>
      <c r="C160" s="17"/>
      <c r="D160" s="17"/>
      <c r="E160" s="17">
        <v>1004871.648</v>
      </c>
      <c r="F160" s="17">
        <v>415005.48600000003</v>
      </c>
      <c r="G160" s="27">
        <f t="shared" si="23"/>
        <v>1419877.1340000001</v>
      </c>
      <c r="H160" s="27"/>
      <c r="I160" s="27"/>
      <c r="J160" s="27">
        <v>1553.2290258064515</v>
      </c>
      <c r="K160" s="27">
        <v>641.47353346774196</v>
      </c>
      <c r="L160" s="27">
        <f t="shared" si="22"/>
        <v>2194.7025592741934</v>
      </c>
    </row>
    <row r="161" spans="1:12" s="36" customFormat="1">
      <c r="A161" s="35"/>
      <c r="B161" s="35" t="s">
        <v>169</v>
      </c>
      <c r="C161" s="17"/>
      <c r="D161" s="17"/>
      <c r="E161" s="17">
        <v>159865.94400000002</v>
      </c>
      <c r="F161" s="17">
        <v>76663.574999999997</v>
      </c>
      <c r="G161" s="27">
        <f t="shared" si="23"/>
        <v>236529.51900000003</v>
      </c>
      <c r="H161" s="27"/>
      <c r="I161" s="27"/>
      <c r="J161" s="27">
        <v>247.1046177419355</v>
      </c>
      <c r="K161" s="27">
        <v>118.49880544354836</v>
      </c>
      <c r="L161" s="27">
        <f t="shared" si="22"/>
        <v>365.60342318548385</v>
      </c>
    </row>
    <row r="162" spans="1:12" s="36" customFormat="1">
      <c r="A162" s="35"/>
      <c r="B162" s="35" t="s">
        <v>170</v>
      </c>
      <c r="C162" s="17"/>
      <c r="D162" s="17"/>
      <c r="E162" s="17">
        <v>145592.19899999999</v>
      </c>
      <c r="F162" s="17">
        <v>50086.868999999999</v>
      </c>
      <c r="G162" s="27">
        <f t="shared" si="23"/>
        <v>195679.068</v>
      </c>
      <c r="H162" s="27"/>
      <c r="I162" s="27"/>
      <c r="J162" s="27">
        <v>225.04170544354835</v>
      </c>
      <c r="K162" s="27">
        <v>77.419219556451608</v>
      </c>
      <c r="L162" s="27">
        <f t="shared" si="22"/>
        <v>302.46092499999997</v>
      </c>
    </row>
    <row r="163" spans="1:12" s="36" customFormat="1">
      <c r="A163" s="35"/>
      <c r="B163" s="35" t="s">
        <v>171</v>
      </c>
      <c r="C163" s="17"/>
      <c r="D163" s="17"/>
      <c r="E163" s="17">
        <v>97061.466</v>
      </c>
      <c r="F163" s="17">
        <v>89951.928</v>
      </c>
      <c r="G163" s="27">
        <f t="shared" si="23"/>
        <v>187013.394</v>
      </c>
      <c r="H163" s="27"/>
      <c r="I163" s="27"/>
      <c r="J163" s="27">
        <v>150.02780362903226</v>
      </c>
      <c r="K163" s="27">
        <v>139.03859838709676</v>
      </c>
      <c r="L163" s="27">
        <f t="shared" si="22"/>
        <v>289.06640201612902</v>
      </c>
    </row>
    <row r="164" spans="1:12" s="36" customFormat="1">
      <c r="A164" s="23">
        <v>51</v>
      </c>
      <c r="B164" s="24" t="s">
        <v>87</v>
      </c>
      <c r="C164" s="25">
        <v>305561</v>
      </c>
      <c r="D164" s="25">
        <v>0</v>
      </c>
      <c r="E164" s="42">
        <v>1593621</v>
      </c>
      <c r="F164" s="25">
        <v>748075</v>
      </c>
      <c r="G164" s="25">
        <f t="shared" si="23"/>
        <v>2647257</v>
      </c>
      <c r="H164" s="26">
        <v>472.30530913978492</v>
      </c>
      <c r="I164" s="26" t="s">
        <v>205</v>
      </c>
      <c r="J164" s="26">
        <v>2463.2582661290321</v>
      </c>
      <c r="K164" s="26">
        <v>1156.2987231182794</v>
      </c>
      <c r="L164" s="26">
        <f>H164+I164+J164+K164</f>
        <v>4091.8622983870964</v>
      </c>
    </row>
    <row r="165" spans="1:12" s="36" customFormat="1">
      <c r="A165" s="35"/>
      <c r="B165" s="35" t="s">
        <v>172</v>
      </c>
      <c r="C165" s="17">
        <v>305561</v>
      </c>
      <c r="D165" s="17">
        <v>0</v>
      </c>
      <c r="E165" s="17">
        <v>1593621</v>
      </c>
      <c r="F165" s="17">
        <v>748075</v>
      </c>
      <c r="G165" s="27">
        <f>G164*100%</f>
        <v>2647257</v>
      </c>
      <c r="H165" s="27">
        <v>472.30530913978492</v>
      </c>
      <c r="I165" s="27"/>
      <c r="J165" s="27">
        <v>2463.2582661290321</v>
      </c>
      <c r="K165" s="27">
        <v>1156.2987231182794</v>
      </c>
      <c r="L165" s="27">
        <f>SUM(H165:K165)</f>
        <v>4091.8622983870964</v>
      </c>
    </row>
    <row r="166" spans="1:12" s="36" customFormat="1">
      <c r="A166" s="23">
        <v>52</v>
      </c>
      <c r="B166" s="24" t="s">
        <v>89</v>
      </c>
      <c r="C166" s="25">
        <v>0</v>
      </c>
      <c r="D166" s="25">
        <v>0</v>
      </c>
      <c r="E166" s="42">
        <v>638853</v>
      </c>
      <c r="F166" s="25">
        <v>740682</v>
      </c>
      <c r="G166" s="25">
        <f>SUM(C166:F166)</f>
        <v>1379535</v>
      </c>
      <c r="H166" s="26" t="s">
        <v>205</v>
      </c>
      <c r="I166" s="26" t="s">
        <v>205</v>
      </c>
      <c r="J166" s="26">
        <v>987.4743951612902</v>
      </c>
      <c r="K166" s="26">
        <v>1144.8713709677418</v>
      </c>
      <c r="L166" s="26">
        <f t="shared" ref="L166:L204" si="24">SUM(H166:K166)</f>
        <v>2132.3457661290322</v>
      </c>
    </row>
    <row r="167" spans="1:12" s="36" customFormat="1">
      <c r="A167" s="35"/>
      <c r="B167" s="35" t="s">
        <v>173</v>
      </c>
      <c r="C167" s="17"/>
      <c r="D167" s="17"/>
      <c r="E167" s="17">
        <v>638853</v>
      </c>
      <c r="F167" s="17">
        <v>740682</v>
      </c>
      <c r="G167" s="27">
        <f>G166*100%</f>
        <v>1379535</v>
      </c>
      <c r="H167" s="27"/>
      <c r="I167" s="27"/>
      <c r="J167" s="27">
        <v>987.4743951612902</v>
      </c>
      <c r="K167" s="27">
        <v>1144.8713709677418</v>
      </c>
      <c r="L167" s="27">
        <f t="shared" si="24"/>
        <v>2132.3457661290322</v>
      </c>
    </row>
    <row r="168" spans="1:12" s="36" customFormat="1">
      <c r="A168" s="23">
        <v>53</v>
      </c>
      <c r="B168" s="24" t="s">
        <v>91</v>
      </c>
      <c r="C168" s="25">
        <v>0</v>
      </c>
      <c r="D168" s="25">
        <v>0</v>
      </c>
      <c r="E168" s="42">
        <v>135717</v>
      </c>
      <c r="F168" s="25">
        <v>191178</v>
      </c>
      <c r="G168" s="25">
        <f>SUM(C168:F168)</f>
        <v>326895</v>
      </c>
      <c r="H168" s="26" t="s">
        <v>205</v>
      </c>
      <c r="I168" s="26" t="s">
        <v>205</v>
      </c>
      <c r="J168" s="26">
        <v>209.77762096774191</v>
      </c>
      <c r="K168" s="26">
        <v>295.503629032258</v>
      </c>
      <c r="L168" s="26">
        <f t="shared" si="24"/>
        <v>505.28124999999989</v>
      </c>
    </row>
    <row r="169" spans="1:12" s="36" customFormat="1">
      <c r="A169" s="35"/>
      <c r="B169" s="35" t="s">
        <v>174</v>
      </c>
      <c r="C169" s="17"/>
      <c r="D169" s="17"/>
      <c r="E169" s="17">
        <v>135717</v>
      </c>
      <c r="F169" s="17">
        <v>191178</v>
      </c>
      <c r="G169" s="27">
        <f>G168</f>
        <v>326895</v>
      </c>
      <c r="H169" s="27"/>
      <c r="I169" s="27"/>
      <c r="J169" s="27">
        <v>209.77762096774191</v>
      </c>
      <c r="K169" s="27">
        <v>295.503629032258</v>
      </c>
      <c r="L169" s="27">
        <f t="shared" si="24"/>
        <v>505.28124999999989</v>
      </c>
    </row>
    <row r="170" spans="1:12" s="36" customFormat="1">
      <c r="A170" s="23">
        <v>54</v>
      </c>
      <c r="B170" s="24" t="s">
        <v>93</v>
      </c>
      <c r="C170" s="25">
        <v>423353</v>
      </c>
      <c r="D170" s="25">
        <v>0</v>
      </c>
      <c r="E170" s="42">
        <v>6635254</v>
      </c>
      <c r="F170" s="25">
        <v>1426250.2244949103</v>
      </c>
      <c r="G170" s="25">
        <f>SUM(C170:F170)</f>
        <v>8484857.2244949099</v>
      </c>
      <c r="H170" s="26">
        <v>654.3762768817204</v>
      </c>
      <c r="I170" s="26" t="s">
        <v>205</v>
      </c>
      <c r="J170" s="26">
        <v>10256.104973118277</v>
      </c>
      <c r="K170" s="26">
        <v>2204.5534383993909</v>
      </c>
      <c r="L170" s="26">
        <f t="shared" si="24"/>
        <v>13115.034688399388</v>
      </c>
    </row>
    <row r="171" spans="1:12" s="36" customFormat="1">
      <c r="A171" s="35"/>
      <c r="B171" s="35" t="s">
        <v>175</v>
      </c>
      <c r="C171" s="17">
        <v>423353</v>
      </c>
      <c r="D171" s="17">
        <v>0</v>
      </c>
      <c r="E171" s="17">
        <v>6635254</v>
      </c>
      <c r="F171" s="17">
        <v>1426250.2244949103</v>
      </c>
      <c r="G171" s="27">
        <f>G170*100%</f>
        <v>8484857.2244949099</v>
      </c>
      <c r="H171" s="27">
        <v>654.3762768817204</v>
      </c>
      <c r="I171" s="27"/>
      <c r="J171" s="27">
        <v>10256.104973118277</v>
      </c>
      <c r="K171" s="27">
        <v>2204.5534383993909</v>
      </c>
      <c r="L171" s="27">
        <f t="shared" si="24"/>
        <v>13115.034688399388</v>
      </c>
    </row>
    <row r="172" spans="1:12" s="36" customFormat="1">
      <c r="A172" s="23">
        <v>55</v>
      </c>
      <c r="B172" s="24" t="s">
        <v>94</v>
      </c>
      <c r="C172" s="25">
        <v>700612</v>
      </c>
      <c r="D172" s="25">
        <v>0</v>
      </c>
      <c r="E172" s="25">
        <v>2159687</v>
      </c>
      <c r="F172" s="25">
        <v>2439798</v>
      </c>
      <c r="G172" s="25">
        <f t="shared" ref="G172:G200" si="25">SUM(C172:F172)</f>
        <v>5300097</v>
      </c>
      <c r="H172" s="26">
        <v>1082.9352150537634</v>
      </c>
      <c r="I172" s="26" t="s">
        <v>205</v>
      </c>
      <c r="J172" s="26">
        <v>3338.2258736559138</v>
      </c>
      <c r="K172" s="26">
        <v>3771.19314516129</v>
      </c>
      <c r="L172" s="26">
        <f t="shared" si="24"/>
        <v>8192.3542338709667</v>
      </c>
    </row>
    <row r="173" spans="1:12" s="36" customFormat="1">
      <c r="A173" s="35"/>
      <c r="B173" s="35" t="s">
        <v>176</v>
      </c>
      <c r="C173" s="17">
        <v>700612</v>
      </c>
      <c r="D173" s="17"/>
      <c r="E173" s="17">
        <v>1815649</v>
      </c>
      <c r="F173" s="17">
        <v>2160617</v>
      </c>
      <c r="G173" s="27">
        <f>SUM(C173:F173)</f>
        <v>4676878</v>
      </c>
      <c r="H173" s="27">
        <v>1082.9352150537634</v>
      </c>
      <c r="I173" s="27"/>
      <c r="J173" s="27">
        <v>2806.4467069892476</v>
      </c>
      <c r="K173" s="27">
        <v>3339.6633736559138</v>
      </c>
      <c r="L173" s="27">
        <f t="shared" si="24"/>
        <v>7229.0452956989247</v>
      </c>
    </row>
    <row r="174" spans="1:12" s="36" customFormat="1">
      <c r="A174" s="35"/>
      <c r="B174" s="35" t="s">
        <v>177</v>
      </c>
      <c r="C174" s="17"/>
      <c r="D174" s="17"/>
      <c r="E174" s="17">
        <v>344038</v>
      </c>
      <c r="F174" s="17">
        <v>220328</v>
      </c>
      <c r="G174" s="27">
        <f t="shared" si="25"/>
        <v>564366</v>
      </c>
      <c r="H174" s="27"/>
      <c r="I174" s="27"/>
      <c r="J174" s="27">
        <v>531.7791666666667</v>
      </c>
      <c r="K174" s="27">
        <v>340.56075268817199</v>
      </c>
      <c r="L174" s="27">
        <f t="shared" si="24"/>
        <v>872.33991935483868</v>
      </c>
    </row>
    <row r="175" spans="1:12" s="36" customFormat="1">
      <c r="A175" s="35"/>
      <c r="B175" s="35" t="s">
        <v>178</v>
      </c>
      <c r="C175" s="17"/>
      <c r="D175" s="17"/>
      <c r="E175" s="17"/>
      <c r="F175" s="17">
        <v>58853</v>
      </c>
      <c r="G175" s="27">
        <f t="shared" si="25"/>
        <v>58853</v>
      </c>
      <c r="H175" s="27"/>
      <c r="I175" s="27"/>
      <c r="J175" s="27"/>
      <c r="K175" s="27">
        <v>90.969018817204301</v>
      </c>
      <c r="L175" s="27">
        <f t="shared" si="24"/>
        <v>90.969018817204301</v>
      </c>
    </row>
    <row r="176" spans="1:12" s="36" customFormat="1">
      <c r="A176" s="23">
        <v>56</v>
      </c>
      <c r="B176" s="24" t="s">
        <v>96</v>
      </c>
      <c r="C176" s="25">
        <v>612622</v>
      </c>
      <c r="D176" s="25"/>
      <c r="E176" s="25">
        <v>1888856</v>
      </c>
      <c r="F176" s="25">
        <v>1637910</v>
      </c>
      <c r="G176" s="25">
        <f t="shared" si="25"/>
        <v>4139388</v>
      </c>
      <c r="H176" s="26">
        <v>946.92916666666656</v>
      </c>
      <c r="I176" s="26" t="s">
        <v>205</v>
      </c>
      <c r="J176" s="26">
        <v>2919.6026881720431</v>
      </c>
      <c r="K176" s="26">
        <v>2531.7157258064512</v>
      </c>
      <c r="L176" s="26">
        <f t="shared" si="24"/>
        <v>6398.2475806451603</v>
      </c>
    </row>
    <row r="177" spans="1:12" s="36" customFormat="1">
      <c r="A177" s="35"/>
      <c r="B177" s="35" t="s">
        <v>179</v>
      </c>
      <c r="C177" s="17">
        <v>612622</v>
      </c>
      <c r="D177" s="17"/>
      <c r="E177" s="17">
        <v>1888856</v>
      </c>
      <c r="F177" s="17">
        <v>1637910</v>
      </c>
      <c r="G177" s="27">
        <f t="shared" si="25"/>
        <v>4139388</v>
      </c>
      <c r="H177" s="27">
        <v>946.92916666666656</v>
      </c>
      <c r="I177" s="27"/>
      <c r="J177" s="27">
        <v>2919.6026881720431</v>
      </c>
      <c r="K177" s="27">
        <v>2531.7157258064512</v>
      </c>
      <c r="L177" s="27">
        <f t="shared" si="24"/>
        <v>6398.2475806451603</v>
      </c>
    </row>
    <row r="178" spans="1:12" s="36" customFormat="1">
      <c r="A178" s="23">
        <v>57</v>
      </c>
      <c r="B178" s="24" t="s">
        <v>97</v>
      </c>
      <c r="C178" s="25">
        <v>134932</v>
      </c>
      <c r="D178" s="25">
        <v>0</v>
      </c>
      <c r="E178" s="25">
        <v>1892154.253</v>
      </c>
      <c r="F178" s="25">
        <v>1013151</v>
      </c>
      <c r="G178" s="25">
        <f t="shared" si="25"/>
        <v>3040237.253</v>
      </c>
      <c r="H178" s="26">
        <v>208.56424731182796</v>
      </c>
      <c r="I178" s="26" t="s">
        <v>205</v>
      </c>
      <c r="J178" s="26">
        <v>2924.7007942876344</v>
      </c>
      <c r="K178" s="26">
        <v>1566.0264112903226</v>
      </c>
      <c r="L178" s="26">
        <f t="shared" si="24"/>
        <v>4699.2914528897845</v>
      </c>
    </row>
    <row r="179" spans="1:12" s="36" customFormat="1">
      <c r="A179" s="35"/>
      <c r="B179" s="35" t="s">
        <v>180</v>
      </c>
      <c r="C179" s="17"/>
      <c r="D179" s="17"/>
      <c r="E179" s="17">
        <v>350009</v>
      </c>
      <c r="F179" s="17">
        <v>241710</v>
      </c>
      <c r="G179" s="27">
        <f t="shared" si="25"/>
        <v>591719</v>
      </c>
      <c r="H179" s="27"/>
      <c r="I179" s="27"/>
      <c r="J179" s="27">
        <v>541.00853494623652</v>
      </c>
      <c r="K179" s="27">
        <v>373.61088709677415</v>
      </c>
      <c r="L179" s="27">
        <f t="shared" si="24"/>
        <v>914.61942204301067</v>
      </c>
    </row>
    <row r="180" spans="1:12" s="36" customFormat="1">
      <c r="A180" s="35"/>
      <c r="B180" s="35" t="s">
        <v>181</v>
      </c>
      <c r="C180" s="17"/>
      <c r="D180" s="17"/>
      <c r="E180" s="17">
        <v>121391</v>
      </c>
      <c r="F180" s="17">
        <v>142597</v>
      </c>
      <c r="G180" s="27">
        <f t="shared" si="25"/>
        <v>263988</v>
      </c>
      <c r="H180" s="27"/>
      <c r="I180" s="27"/>
      <c r="J180" s="27">
        <v>187.633938172043</v>
      </c>
      <c r="K180" s="27">
        <v>220.41202956989244</v>
      </c>
      <c r="L180" s="27">
        <f t="shared" si="24"/>
        <v>408.04596774193544</v>
      </c>
    </row>
    <row r="181" spans="1:12" s="36" customFormat="1">
      <c r="A181" s="35"/>
      <c r="B181" s="35" t="s">
        <v>182</v>
      </c>
      <c r="C181" s="17"/>
      <c r="D181" s="17"/>
      <c r="E181" s="17">
        <v>37277</v>
      </c>
      <c r="F181" s="17">
        <v>804</v>
      </c>
      <c r="G181" s="27">
        <f t="shared" si="25"/>
        <v>38081</v>
      </c>
      <c r="H181" s="27"/>
      <c r="I181" s="27"/>
      <c r="J181" s="27">
        <v>57.619018817204292</v>
      </c>
      <c r="K181" s="27">
        <v>1.2427419354838707</v>
      </c>
      <c r="L181" s="27">
        <f t="shared" si="24"/>
        <v>58.861760752688163</v>
      </c>
    </row>
    <row r="182" spans="1:12" s="36" customFormat="1">
      <c r="A182" s="35"/>
      <c r="B182" s="35" t="s">
        <v>183</v>
      </c>
      <c r="C182" s="17"/>
      <c r="D182" s="17"/>
      <c r="E182" s="17">
        <v>1461</v>
      </c>
      <c r="F182" s="17">
        <v>23040</v>
      </c>
      <c r="G182" s="27">
        <f t="shared" si="25"/>
        <v>24501</v>
      </c>
      <c r="H182" s="27"/>
      <c r="I182" s="27"/>
      <c r="J182" s="27"/>
      <c r="K182" s="27">
        <v>35.612903225806448</v>
      </c>
      <c r="L182" s="27">
        <f t="shared" si="24"/>
        <v>35.612903225806448</v>
      </c>
    </row>
    <row r="183" spans="1:12" s="36" customFormat="1">
      <c r="A183" s="35"/>
      <c r="B183" s="35" t="s">
        <v>184</v>
      </c>
      <c r="C183" s="17"/>
      <c r="D183" s="17"/>
      <c r="E183" s="17">
        <v>330920</v>
      </c>
      <c r="F183" s="17"/>
      <c r="G183" s="27">
        <f t="shared" si="25"/>
        <v>330920</v>
      </c>
      <c r="H183" s="27"/>
      <c r="I183" s="27"/>
      <c r="J183" s="27">
        <v>511.50268817204301</v>
      </c>
      <c r="K183" s="27"/>
      <c r="L183" s="27">
        <f t="shared" si="24"/>
        <v>511.50268817204301</v>
      </c>
    </row>
    <row r="184" spans="1:12" s="36" customFormat="1">
      <c r="A184" s="35"/>
      <c r="B184" s="35" t="s">
        <v>185</v>
      </c>
      <c r="C184" s="17">
        <v>134932</v>
      </c>
      <c r="D184" s="17"/>
      <c r="E184" s="17">
        <v>98518</v>
      </c>
      <c r="F184" s="17">
        <v>16809</v>
      </c>
      <c r="G184" s="27">
        <f t="shared" si="25"/>
        <v>250259</v>
      </c>
      <c r="H184" s="27">
        <v>208.56424731182796</v>
      </c>
      <c r="I184" s="27"/>
      <c r="J184" s="27">
        <v>152.27916666666664</v>
      </c>
      <c r="K184" s="27">
        <v>25.981653225806451</v>
      </c>
      <c r="L184" s="27">
        <f t="shared" si="24"/>
        <v>386.82506720430104</v>
      </c>
    </row>
    <row r="185" spans="1:12" s="36" customFormat="1">
      <c r="A185" s="35"/>
      <c r="B185" s="35" t="s">
        <v>186</v>
      </c>
      <c r="C185" s="17"/>
      <c r="D185" s="17"/>
      <c r="E185" s="17">
        <v>674828.25300000003</v>
      </c>
      <c r="F185" s="17">
        <v>569786</v>
      </c>
      <c r="G185" s="27">
        <f t="shared" si="25"/>
        <v>1244614.253</v>
      </c>
      <c r="H185" s="27"/>
      <c r="I185" s="27"/>
      <c r="J185" s="27">
        <v>1043.0813050403226</v>
      </c>
      <c r="K185" s="27">
        <v>880.71760752688169</v>
      </c>
      <c r="L185" s="27">
        <f t="shared" si="24"/>
        <v>1923.7989125672043</v>
      </c>
    </row>
    <row r="186" spans="1:12" s="36" customFormat="1">
      <c r="A186" s="35"/>
      <c r="B186" s="35" t="s">
        <v>187</v>
      </c>
      <c r="C186" s="17"/>
      <c r="D186" s="17"/>
      <c r="E186" s="17">
        <v>277750</v>
      </c>
      <c r="F186" s="17">
        <v>18405</v>
      </c>
      <c r="G186" s="27">
        <f t="shared" si="25"/>
        <v>296155</v>
      </c>
      <c r="H186" s="27"/>
      <c r="I186" s="27"/>
      <c r="J186" s="27">
        <v>429.31787634408596</v>
      </c>
      <c r="K186" s="27"/>
      <c r="L186" s="27">
        <f t="shared" si="24"/>
        <v>429.31787634408596</v>
      </c>
    </row>
    <row r="187" spans="1:12" s="36" customFormat="1">
      <c r="A187" s="18">
        <v>58</v>
      </c>
      <c r="B187" s="44" t="s">
        <v>99</v>
      </c>
      <c r="C187" s="20">
        <v>0</v>
      </c>
      <c r="D187" s="20">
        <v>61446</v>
      </c>
      <c r="E187" s="20">
        <v>3993483</v>
      </c>
      <c r="F187" s="20">
        <v>881106</v>
      </c>
      <c r="G187" s="20">
        <f t="shared" si="25"/>
        <v>4936035</v>
      </c>
      <c r="H187" s="21" t="s">
        <v>205</v>
      </c>
      <c r="I187" s="21">
        <v>94.977016129032251</v>
      </c>
      <c r="J187" s="21">
        <v>6172.7223790322578</v>
      </c>
      <c r="K187" s="21">
        <v>1361.9245967741933</v>
      </c>
      <c r="L187" s="21">
        <f t="shared" si="24"/>
        <v>7629.6239919354839</v>
      </c>
    </row>
    <row r="188" spans="1:12" s="36" customFormat="1">
      <c r="A188" s="35"/>
      <c r="B188" s="35" t="s">
        <v>188</v>
      </c>
      <c r="C188" s="17"/>
      <c r="D188" s="17"/>
      <c r="E188" s="17">
        <v>1193915</v>
      </c>
      <c r="F188" s="17">
        <v>395786</v>
      </c>
      <c r="G188" s="27">
        <f t="shared" si="25"/>
        <v>1589701</v>
      </c>
      <c r="H188" s="27"/>
      <c r="I188" s="27"/>
      <c r="J188" s="27">
        <v>1845.4331317204299</v>
      </c>
      <c r="K188" s="27">
        <v>611.76599462365584</v>
      </c>
      <c r="L188" s="27">
        <f t="shared" si="24"/>
        <v>2457.1991263440859</v>
      </c>
    </row>
    <row r="189" spans="1:12" s="36" customFormat="1">
      <c r="A189" s="35"/>
      <c r="B189" s="35" t="s">
        <v>189</v>
      </c>
      <c r="C189" s="17"/>
      <c r="D189" s="17"/>
      <c r="E189" s="17">
        <v>944371</v>
      </c>
      <c r="F189" s="17">
        <v>55815</v>
      </c>
      <c r="G189" s="27">
        <f t="shared" si="25"/>
        <v>1000186</v>
      </c>
      <c r="H189" s="27"/>
      <c r="I189" s="27"/>
      <c r="J189" s="27">
        <v>1459.7132392473118</v>
      </c>
      <c r="K189" s="27">
        <v>86.273185483870961</v>
      </c>
      <c r="L189" s="27">
        <f t="shared" si="24"/>
        <v>1545.9864247311828</v>
      </c>
    </row>
    <row r="190" spans="1:12" s="36" customFormat="1">
      <c r="A190" s="35"/>
      <c r="B190" s="35" t="s">
        <v>190</v>
      </c>
      <c r="C190" s="17"/>
      <c r="D190" s="17">
        <v>61446</v>
      </c>
      <c r="E190" s="17">
        <v>553720</v>
      </c>
      <c r="F190" s="17">
        <v>179354</v>
      </c>
      <c r="G190" s="27">
        <f t="shared" si="25"/>
        <v>794520</v>
      </c>
      <c r="H190" s="27"/>
      <c r="I190" s="27">
        <v>94.977016129032251</v>
      </c>
      <c r="J190" s="27">
        <v>855.88440860215053</v>
      </c>
      <c r="K190" s="27">
        <v>277.22728494623652</v>
      </c>
      <c r="L190" s="27">
        <f t="shared" si="24"/>
        <v>1228.0887096774193</v>
      </c>
    </row>
    <row r="191" spans="1:12" s="36" customFormat="1">
      <c r="A191" s="35"/>
      <c r="B191" s="35" t="s">
        <v>191</v>
      </c>
      <c r="C191" s="17"/>
      <c r="D191" s="17"/>
      <c r="E191" s="17">
        <v>306532</v>
      </c>
      <c r="F191" s="17">
        <v>34081</v>
      </c>
      <c r="G191" s="27">
        <f t="shared" si="25"/>
        <v>340613</v>
      </c>
      <c r="H191" s="27"/>
      <c r="I191" s="27"/>
      <c r="J191" s="27">
        <v>473.80618279569887</v>
      </c>
      <c r="K191" s="27">
        <v>52.678965053763434</v>
      </c>
      <c r="L191" s="27">
        <f t="shared" si="24"/>
        <v>526.48514784946235</v>
      </c>
    </row>
    <row r="192" spans="1:12" s="36" customFormat="1">
      <c r="A192" s="35"/>
      <c r="B192" s="35" t="s">
        <v>192</v>
      </c>
      <c r="C192" s="17"/>
      <c r="D192" s="17"/>
      <c r="E192" s="17"/>
      <c r="F192" s="17">
        <v>13629</v>
      </c>
      <c r="G192" s="27">
        <f t="shared" si="25"/>
        <v>13629</v>
      </c>
      <c r="H192" s="27"/>
      <c r="I192" s="27"/>
      <c r="J192" s="27"/>
      <c r="K192" s="27">
        <v>21.06633064516129</v>
      </c>
      <c r="L192" s="27">
        <f t="shared" si="24"/>
        <v>21.06633064516129</v>
      </c>
    </row>
    <row r="193" spans="1:13" s="36" customFormat="1" ht="30">
      <c r="A193" s="35"/>
      <c r="B193" s="38" t="s">
        <v>193</v>
      </c>
      <c r="C193" s="17"/>
      <c r="D193" s="17"/>
      <c r="E193" s="17">
        <v>183357</v>
      </c>
      <c r="F193" s="17"/>
      <c r="G193" s="27">
        <f t="shared" si="25"/>
        <v>183357</v>
      </c>
      <c r="H193" s="27"/>
      <c r="I193" s="27"/>
      <c r="J193" s="27">
        <v>283.41471774193548</v>
      </c>
      <c r="K193" s="27"/>
      <c r="L193" s="27">
        <f t="shared" si="24"/>
        <v>283.41471774193548</v>
      </c>
    </row>
    <row r="194" spans="1:13" s="36" customFormat="1">
      <c r="A194" s="35"/>
      <c r="B194" s="35" t="s">
        <v>194</v>
      </c>
      <c r="C194" s="17"/>
      <c r="D194" s="17"/>
      <c r="E194" s="17">
        <v>755028</v>
      </c>
      <c r="F194" s="17">
        <v>188762</v>
      </c>
      <c r="G194" s="27">
        <f t="shared" si="25"/>
        <v>943790</v>
      </c>
      <c r="H194" s="27"/>
      <c r="I194" s="27"/>
      <c r="J194" s="27">
        <v>1167.0459677419356</v>
      </c>
      <c r="K194" s="27">
        <v>291.76922043010751</v>
      </c>
      <c r="L194" s="27">
        <f t="shared" si="24"/>
        <v>1458.815188172043</v>
      </c>
    </row>
    <row r="195" spans="1:13" s="36" customFormat="1">
      <c r="A195" s="35"/>
      <c r="B195" s="35" t="s">
        <v>195</v>
      </c>
      <c r="C195" s="17"/>
      <c r="D195" s="17"/>
      <c r="E195" s="17">
        <v>20259</v>
      </c>
      <c r="F195" s="17"/>
      <c r="G195" s="27">
        <f t="shared" si="25"/>
        <v>20259</v>
      </c>
      <c r="H195" s="27"/>
      <c r="I195" s="27"/>
      <c r="J195" s="27">
        <v>31.314314516129031</v>
      </c>
      <c r="K195" s="27"/>
      <c r="L195" s="27">
        <f t="shared" si="24"/>
        <v>31.314314516129031</v>
      </c>
    </row>
    <row r="196" spans="1:13" s="36" customFormat="1">
      <c r="A196" s="35"/>
      <c r="B196" s="35" t="s">
        <v>196</v>
      </c>
      <c r="C196" s="17"/>
      <c r="D196" s="17"/>
      <c r="E196" s="17">
        <v>36301</v>
      </c>
      <c r="F196" s="17">
        <v>13679</v>
      </c>
      <c r="G196" s="27">
        <f t="shared" si="25"/>
        <v>49980</v>
      </c>
      <c r="H196" s="27"/>
      <c r="I196" s="27"/>
      <c r="J196" s="27">
        <v>56.110416666666659</v>
      </c>
      <c r="K196" s="27">
        <v>21.14361559139785</v>
      </c>
      <c r="L196" s="27">
        <f t="shared" si="24"/>
        <v>77.254032258064512</v>
      </c>
    </row>
    <row r="197" spans="1:13" s="36" customFormat="1">
      <c r="A197" s="45">
        <v>59</v>
      </c>
      <c r="B197" s="46" t="s">
        <v>100</v>
      </c>
      <c r="C197" s="47">
        <v>106170</v>
      </c>
      <c r="D197" s="47">
        <v>0</v>
      </c>
      <c r="E197" s="47">
        <v>3438566</v>
      </c>
      <c r="F197" s="47">
        <v>2542220</v>
      </c>
      <c r="G197" s="47">
        <f t="shared" si="25"/>
        <v>6086956</v>
      </c>
      <c r="H197" s="48">
        <v>164.10685483870964</v>
      </c>
      <c r="I197" s="48" t="s">
        <v>205</v>
      </c>
      <c r="J197" s="48">
        <v>5314.9877688172037</v>
      </c>
      <c r="K197" s="48">
        <v>3929.5067204301072</v>
      </c>
      <c r="L197" s="48">
        <f t="shared" si="24"/>
        <v>9408.6013440860206</v>
      </c>
    </row>
    <row r="198" spans="1:13" s="36" customFormat="1">
      <c r="A198" s="49"/>
      <c r="B198" s="50" t="s">
        <v>197</v>
      </c>
      <c r="C198" s="51"/>
      <c r="D198" s="51">
        <v>0</v>
      </c>
      <c r="E198" s="51">
        <v>2375812</v>
      </c>
      <c r="F198" s="51">
        <v>1693263</v>
      </c>
      <c r="G198" s="51">
        <f t="shared" si="25"/>
        <v>4069075</v>
      </c>
      <c r="H198" s="52"/>
      <c r="I198" s="52" t="s">
        <v>205</v>
      </c>
      <c r="J198" s="52">
        <v>3672.2900537634409</v>
      </c>
      <c r="K198" s="52">
        <v>2617.2747983870968</v>
      </c>
      <c r="L198" s="52">
        <f t="shared" si="24"/>
        <v>6289.5648521505373</v>
      </c>
    </row>
    <row r="199" spans="1:13" s="36" customFormat="1">
      <c r="A199" s="49"/>
      <c r="B199" s="50" t="s">
        <v>198</v>
      </c>
      <c r="C199" s="51">
        <v>106170</v>
      </c>
      <c r="D199" s="51"/>
      <c r="E199" s="51">
        <v>1062754</v>
      </c>
      <c r="F199" s="51">
        <v>848957</v>
      </c>
      <c r="G199" s="51">
        <f t="shared" si="25"/>
        <v>2017881</v>
      </c>
      <c r="H199" s="52">
        <v>164.10685483870964</v>
      </c>
      <c r="I199" s="52"/>
      <c r="J199" s="52">
        <v>1642.6977150537634</v>
      </c>
      <c r="K199" s="52">
        <v>1312.2319220430106</v>
      </c>
      <c r="L199" s="52">
        <f t="shared" si="24"/>
        <v>3119.0364919354834</v>
      </c>
    </row>
    <row r="200" spans="1:13" s="36" customFormat="1">
      <c r="A200" s="53">
        <v>60</v>
      </c>
      <c r="B200" s="54" t="s">
        <v>102</v>
      </c>
      <c r="C200" s="55">
        <v>451511</v>
      </c>
      <c r="D200" s="55">
        <v>0</v>
      </c>
      <c r="E200" s="55">
        <v>763743</v>
      </c>
      <c r="F200" s="55">
        <v>806167</v>
      </c>
      <c r="G200" s="55">
        <f t="shared" si="25"/>
        <v>2021421</v>
      </c>
      <c r="H200" s="56">
        <v>697.90006720430108</v>
      </c>
      <c r="I200" s="56" t="s">
        <v>205</v>
      </c>
      <c r="J200" s="56">
        <v>1180.5167338709678</v>
      </c>
      <c r="K200" s="56">
        <v>1246.0914650537634</v>
      </c>
      <c r="L200" s="56">
        <f t="shared" si="24"/>
        <v>3124.5082661290321</v>
      </c>
    </row>
    <row r="201" spans="1:13">
      <c r="A201" s="57"/>
      <c r="B201" s="58" t="s">
        <v>199</v>
      </c>
      <c r="C201" s="59">
        <v>451511</v>
      </c>
      <c r="D201" s="59"/>
      <c r="E201" s="59">
        <v>84011.73</v>
      </c>
      <c r="F201" s="59">
        <v>96740.04</v>
      </c>
      <c r="G201" s="59">
        <f>SUM(C201:F201)</f>
        <v>632262.77</v>
      </c>
      <c r="H201" s="9">
        <v>697.90006720430108</v>
      </c>
      <c r="I201" s="9"/>
      <c r="J201" s="9">
        <v>129.85684072580642</v>
      </c>
      <c r="K201" s="9">
        <v>149.53097580645161</v>
      </c>
      <c r="L201" s="9">
        <f t="shared" si="24"/>
        <v>977.28788373655902</v>
      </c>
      <c r="M201" s="36"/>
    </row>
    <row r="202" spans="1:13">
      <c r="A202" s="60"/>
      <c r="B202" s="58" t="s">
        <v>200</v>
      </c>
      <c r="C202" s="61"/>
      <c r="D202" s="61"/>
      <c r="E202" s="61">
        <v>679731.27</v>
      </c>
      <c r="F202" s="61">
        <v>709426.96</v>
      </c>
      <c r="G202" s="59">
        <f>SUM(C202:F202)</f>
        <v>1389158.23</v>
      </c>
      <c r="H202" s="62"/>
      <c r="I202" s="62"/>
      <c r="J202" s="62">
        <v>1050.6598931451613</v>
      </c>
      <c r="K202" s="62">
        <v>1096.5604892473118</v>
      </c>
      <c r="L202" s="9">
        <f t="shared" si="24"/>
        <v>2147.2203823924729</v>
      </c>
      <c r="M202" s="36"/>
    </row>
    <row r="203" spans="1:13">
      <c r="A203" s="63">
        <v>61</v>
      </c>
      <c r="B203" s="64" t="s">
        <v>103</v>
      </c>
      <c r="C203" s="65">
        <v>1293251</v>
      </c>
      <c r="D203" s="65">
        <v>0</v>
      </c>
      <c r="E203" s="65">
        <v>2811176</v>
      </c>
      <c r="F203" s="65">
        <v>2312633</v>
      </c>
      <c r="G203" s="65">
        <f>SUM(C203:F203)</f>
        <v>6417060</v>
      </c>
      <c r="H203" s="13">
        <v>1998.9766801075266</v>
      </c>
      <c r="I203" s="13" t="s">
        <v>205</v>
      </c>
      <c r="J203" s="13">
        <v>4345.2317204301071</v>
      </c>
      <c r="K203" s="13">
        <v>3574.6343413978493</v>
      </c>
      <c r="L203" s="13">
        <f t="shared" si="24"/>
        <v>9918.842741935483</v>
      </c>
    </row>
    <row r="204" spans="1:13">
      <c r="A204" s="66"/>
      <c r="B204" s="67" t="s">
        <v>201</v>
      </c>
      <c r="C204" s="68">
        <v>1293251</v>
      </c>
      <c r="D204" s="68">
        <v>0</v>
      </c>
      <c r="E204" s="68">
        <v>2811176</v>
      </c>
      <c r="F204" s="68">
        <v>2312633</v>
      </c>
      <c r="G204" s="68">
        <f>SUM(C204:F204)</f>
        <v>6417060</v>
      </c>
      <c r="H204" s="31">
        <v>1998.9766801075266</v>
      </c>
      <c r="I204" s="31" t="s">
        <v>205</v>
      </c>
      <c r="J204" s="31">
        <v>4345.2317204301071</v>
      </c>
      <c r="K204" s="31">
        <v>3574.6343413978493</v>
      </c>
      <c r="L204" s="31">
        <f t="shared" si="24"/>
        <v>9918.842741935483</v>
      </c>
    </row>
    <row r="205" spans="1:13">
      <c r="B205" s="69" t="s">
        <v>105</v>
      </c>
      <c r="C205" s="70">
        <f t="shared" ref="C205:L205" si="26">C7+C9+C11+C16+C19+C22+C27+C33+C35+C37+C40+C42+C45+C47+C49+C56+C58+C60+C62+C66+C68+C71+C74+C76+C79+C81+C88+C95+C97+C100+C102+C104+C106+C110+C112+C114+C117+C119+C121+C129+C131+C133+C135+C138+C140+C147+C151+C153+C155+C164+C166+C168+C170+C172+C176+C178+C187+C197+C200+C203+C108</f>
        <v>56609999</v>
      </c>
      <c r="D205" s="70">
        <f t="shared" si="26"/>
        <v>2918943</v>
      </c>
      <c r="E205" s="70">
        <f t="shared" si="26"/>
        <v>141319355.60799998</v>
      </c>
      <c r="F205" s="70">
        <f t="shared" si="26"/>
        <v>80414928.844494909</v>
      </c>
      <c r="G205" s="70">
        <f t="shared" si="26"/>
        <v>281263226.45249486</v>
      </c>
      <c r="H205" s="70">
        <f t="shared" si="26"/>
        <v>87502.014583333323</v>
      </c>
      <c r="I205" s="70">
        <f t="shared" si="26"/>
        <v>4511.8070564516129</v>
      </c>
      <c r="J205" s="70">
        <f t="shared" si="26"/>
        <v>218437.17600698926</v>
      </c>
      <c r="K205" s="70">
        <f t="shared" si="26"/>
        <v>124297.26904727033</v>
      </c>
      <c r="L205" s="70">
        <f t="shared" si="26"/>
        <v>434748.2666940444</v>
      </c>
    </row>
    <row r="206" spans="1:13">
      <c r="C206" s="2" t="s">
        <v>202</v>
      </c>
    </row>
    <row r="208" spans="1:13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</sheetData>
  <sheetProtection selectLockedCells="1" selectUnlockedCells="1"/>
  <mergeCells count="6">
    <mergeCell ref="B1:L1"/>
    <mergeCell ref="B2:L2"/>
    <mergeCell ref="A4:A6"/>
    <mergeCell ref="B4:B6"/>
    <mergeCell ref="C4:G5"/>
    <mergeCell ref="H4:L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2"/>
  <sheetViews>
    <sheetView zoomScale="90" zoomScaleNormal="90" workbookViewId="0">
      <pane xSplit="1" ySplit="6" topLeftCell="B7" activePane="bottomRight" state="frozen"/>
      <selection pane="topRight" activeCell="I1" sqref="I1"/>
      <selection pane="bottomLeft" activeCell="A29" sqref="A29"/>
      <selection pane="bottomRight" activeCell="L221" sqref="L221"/>
    </sheetView>
  </sheetViews>
  <sheetFormatPr defaultColWidth="9" defaultRowHeight="15"/>
  <cols>
    <col min="1" max="1" width="4.5703125" style="1" customWidth="1"/>
    <col min="2" max="2" width="49.42578125" style="1" customWidth="1"/>
    <col min="3" max="6" width="12.28515625" style="2" customWidth="1"/>
    <col min="7" max="7" width="12.28515625" style="1" customWidth="1"/>
    <col min="8" max="12" width="10.28515625" style="1" customWidth="1"/>
    <col min="13" max="16384" width="9" style="1"/>
  </cols>
  <sheetData>
    <row r="1" spans="1:13" ht="15.7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3"/>
    </row>
    <row r="2" spans="1:13" ht="15.75">
      <c r="B2" s="101" t="s">
        <v>222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3"/>
    </row>
    <row r="3" spans="1:13">
      <c r="C3" s="4" t="s">
        <v>1</v>
      </c>
      <c r="D3" s="5"/>
      <c r="E3" s="5"/>
      <c r="F3" s="5"/>
      <c r="G3" s="5"/>
      <c r="H3" s="6"/>
      <c r="M3" s="7"/>
    </row>
    <row r="4" spans="1:13" ht="15" customHeight="1">
      <c r="A4" s="102" t="s">
        <v>2</v>
      </c>
      <c r="B4" s="103" t="s">
        <v>3</v>
      </c>
      <c r="C4" s="104" t="s">
        <v>4</v>
      </c>
      <c r="D4" s="104"/>
      <c r="E4" s="104"/>
      <c r="F4" s="104"/>
      <c r="G4" s="104"/>
      <c r="H4" s="104" t="s">
        <v>5</v>
      </c>
      <c r="I4" s="104"/>
      <c r="J4" s="104"/>
      <c r="K4" s="104"/>
      <c r="L4" s="104"/>
    </row>
    <row r="5" spans="1:13">
      <c r="A5" s="102"/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3">
      <c r="A6" s="102"/>
      <c r="B6" s="103"/>
      <c r="C6" s="8" t="s">
        <v>6</v>
      </c>
      <c r="D6" s="8" t="s">
        <v>7</v>
      </c>
      <c r="E6" s="8" t="s">
        <v>8</v>
      </c>
      <c r="F6" s="8" t="s">
        <v>9</v>
      </c>
      <c r="G6" s="97" t="s">
        <v>10</v>
      </c>
      <c r="H6" s="97" t="s">
        <v>6</v>
      </c>
      <c r="I6" s="97" t="s">
        <v>7</v>
      </c>
      <c r="J6" s="97" t="s">
        <v>8</v>
      </c>
      <c r="K6" s="97" t="s">
        <v>9</v>
      </c>
      <c r="L6" s="97" t="s">
        <v>10</v>
      </c>
    </row>
    <row r="7" spans="1:13" s="14" customFormat="1">
      <c r="A7" s="10">
        <v>1</v>
      </c>
      <c r="B7" s="11" t="s">
        <v>203</v>
      </c>
      <c r="C7" s="12">
        <v>100822</v>
      </c>
      <c r="D7" s="12">
        <v>0</v>
      </c>
      <c r="E7" s="12">
        <v>147264</v>
      </c>
      <c r="F7" s="12">
        <v>0</v>
      </c>
      <c r="G7" s="12">
        <f>SUM(C7:F7)</f>
        <v>248086</v>
      </c>
      <c r="H7" s="13">
        <v>155.84045698924729</v>
      </c>
      <c r="I7" s="13" t="s">
        <v>205</v>
      </c>
      <c r="J7" s="13">
        <v>227.62580645161287</v>
      </c>
      <c r="K7" s="13" t="s">
        <v>205</v>
      </c>
      <c r="L7" s="13">
        <f>H7+I7+J7+K7</f>
        <v>383.46626344086019</v>
      </c>
    </row>
    <row r="8" spans="1:13" s="14" customFormat="1">
      <c r="A8" s="15"/>
      <c r="B8" s="16" t="s">
        <v>204</v>
      </c>
      <c r="C8" s="17"/>
      <c r="D8" s="17"/>
      <c r="E8" s="17">
        <v>147264</v>
      </c>
      <c r="F8" s="17"/>
      <c r="G8" s="17">
        <f t="shared" ref="G8:L10" si="0">G7</f>
        <v>248086</v>
      </c>
      <c r="H8" s="17"/>
      <c r="I8" s="17"/>
      <c r="J8" s="17">
        <v>227.62580645161287</v>
      </c>
      <c r="K8" s="17"/>
      <c r="L8" s="17">
        <f t="shared" si="0"/>
        <v>383.46626344086019</v>
      </c>
    </row>
    <row r="9" spans="1:13" s="14" customFormat="1">
      <c r="A9" s="10">
        <v>2</v>
      </c>
      <c r="B9" s="11" t="s">
        <v>11</v>
      </c>
      <c r="C9" s="12">
        <v>575205</v>
      </c>
      <c r="D9" s="12">
        <v>1064800</v>
      </c>
      <c r="E9" s="12">
        <v>1664745</v>
      </c>
      <c r="F9" s="12">
        <v>447289</v>
      </c>
      <c r="G9" s="12">
        <f>SUM(C9:F9)</f>
        <v>3752039</v>
      </c>
      <c r="H9" s="13">
        <v>889.09374999999989</v>
      </c>
      <c r="I9" s="13">
        <v>1645.8602150537633</v>
      </c>
      <c r="J9" s="13">
        <v>2573.1945564516127</v>
      </c>
      <c r="K9" s="13">
        <v>691.37412634408599</v>
      </c>
      <c r="L9" s="13">
        <f>H9+I9+J9+K9</f>
        <v>5799.5226478494624</v>
      </c>
    </row>
    <row r="10" spans="1:13" s="14" customFormat="1">
      <c r="A10" s="15"/>
      <c r="B10" s="16" t="s">
        <v>13</v>
      </c>
      <c r="C10" s="17">
        <v>575205</v>
      </c>
      <c r="D10" s="17">
        <v>1064800</v>
      </c>
      <c r="E10" s="17">
        <v>1664745</v>
      </c>
      <c r="F10" s="17">
        <v>447289</v>
      </c>
      <c r="G10" s="17">
        <f t="shared" si="0"/>
        <v>3752039</v>
      </c>
      <c r="H10" s="17">
        <v>889.09374999999989</v>
      </c>
      <c r="I10" s="17"/>
      <c r="J10" s="17">
        <v>2573.1945564516127</v>
      </c>
      <c r="K10" s="17">
        <v>691.37412634408599</v>
      </c>
      <c r="L10" s="17">
        <f t="shared" si="0"/>
        <v>5799.5226478494624</v>
      </c>
    </row>
    <row r="11" spans="1:13" s="14" customFormat="1">
      <c r="A11" s="18">
        <v>3</v>
      </c>
      <c r="B11" s="19" t="s">
        <v>12</v>
      </c>
      <c r="C11" s="20">
        <v>0</v>
      </c>
      <c r="D11" s="20">
        <v>0</v>
      </c>
      <c r="E11" s="20">
        <v>499094</v>
      </c>
      <c r="F11" s="20">
        <v>755206</v>
      </c>
      <c r="G11" s="20">
        <f>SUM(C11:F11)</f>
        <v>1254300</v>
      </c>
      <c r="H11" s="21" t="s">
        <v>205</v>
      </c>
      <c r="I11" s="21" t="s">
        <v>205</v>
      </c>
      <c r="J11" s="21">
        <v>771.44905913978494</v>
      </c>
      <c r="K11" s="21">
        <v>1167.3211021505374</v>
      </c>
      <c r="L11" s="21">
        <f t="shared" ref="L11:L33" si="1">H11+I11+J11+K11</f>
        <v>1938.7701612903224</v>
      </c>
    </row>
    <row r="12" spans="1:13" s="14" customFormat="1">
      <c r="A12" s="16"/>
      <c r="B12" s="16" t="s">
        <v>16</v>
      </c>
      <c r="C12" s="17"/>
      <c r="D12" s="17"/>
      <c r="E12" s="17">
        <v>27450.170000000002</v>
      </c>
      <c r="F12" s="17">
        <v>377603</v>
      </c>
      <c r="G12" s="17">
        <f>E12+F12</f>
        <v>405053.17</v>
      </c>
      <c r="H12" s="17"/>
      <c r="I12" s="17"/>
      <c r="J12" s="17">
        <v>42.429698252688169</v>
      </c>
      <c r="K12" s="17">
        <v>583.6605510752687</v>
      </c>
      <c r="L12" s="17">
        <f t="shared" si="1"/>
        <v>626.09024932795683</v>
      </c>
    </row>
    <row r="13" spans="1:13" s="14" customFormat="1">
      <c r="A13" s="16"/>
      <c r="B13" s="16" t="s">
        <v>18</v>
      </c>
      <c r="C13" s="17"/>
      <c r="D13" s="17"/>
      <c r="E13" s="17">
        <v>289474.51999999996</v>
      </c>
      <c r="F13" s="17">
        <v>370050.94</v>
      </c>
      <c r="G13" s="17">
        <f>E13+F13</f>
        <v>659525.46</v>
      </c>
      <c r="H13" s="17"/>
      <c r="I13" s="17"/>
      <c r="J13" s="17">
        <v>447.44045430107514</v>
      </c>
      <c r="K13" s="17">
        <v>571.98734005376343</v>
      </c>
      <c r="L13" s="17">
        <f t="shared" si="1"/>
        <v>1019.4277943548386</v>
      </c>
    </row>
    <row r="14" spans="1:13" s="14" customFormat="1">
      <c r="A14" s="16"/>
      <c r="B14" s="16" t="s">
        <v>20</v>
      </c>
      <c r="C14" s="17"/>
      <c r="D14" s="17"/>
      <c r="E14" s="17">
        <v>54900.340000000004</v>
      </c>
      <c r="F14" s="17">
        <v>7552.06</v>
      </c>
      <c r="G14" s="17">
        <f>E14+F14</f>
        <v>62452.4</v>
      </c>
      <c r="H14" s="17"/>
      <c r="I14" s="17"/>
      <c r="J14" s="17">
        <v>84.859396505376338</v>
      </c>
      <c r="K14" s="17">
        <v>11.673211021505375</v>
      </c>
      <c r="L14" s="17">
        <f t="shared" si="1"/>
        <v>96.532607526881719</v>
      </c>
    </row>
    <row r="15" spans="1:13" s="14" customFormat="1">
      <c r="A15" s="22"/>
      <c r="B15" s="22" t="s">
        <v>22</v>
      </c>
      <c r="C15" s="17"/>
      <c r="D15" s="17"/>
      <c r="E15" s="17">
        <v>127268.97</v>
      </c>
      <c r="F15" s="17"/>
      <c r="G15" s="17">
        <f>E15+F15</f>
        <v>127268.97</v>
      </c>
      <c r="H15" s="17"/>
      <c r="I15" s="17"/>
      <c r="J15" s="17">
        <v>196.71951008064514</v>
      </c>
      <c r="K15" s="17"/>
      <c r="L15" s="17">
        <f t="shared" si="1"/>
        <v>196.71951008064514</v>
      </c>
    </row>
    <row r="16" spans="1:13" s="14" customFormat="1">
      <c r="A16" s="23">
        <v>4</v>
      </c>
      <c r="B16" s="24" t="s">
        <v>14</v>
      </c>
      <c r="C16" s="25">
        <v>7024</v>
      </c>
      <c r="D16" s="25">
        <v>0</v>
      </c>
      <c r="E16" s="25">
        <v>1135971</v>
      </c>
      <c r="F16" s="25">
        <v>1293456</v>
      </c>
      <c r="G16" s="25">
        <f>SUM(C16:F16)</f>
        <v>2436451</v>
      </c>
      <c r="H16" s="26">
        <v>10.856989247311828</v>
      </c>
      <c r="I16" s="26" t="s">
        <v>205</v>
      </c>
      <c r="J16" s="26">
        <v>1755.8691532258063</v>
      </c>
      <c r="K16" s="26">
        <v>1999.2935483870965</v>
      </c>
      <c r="L16" s="26">
        <f t="shared" si="1"/>
        <v>3766.0196908602147</v>
      </c>
    </row>
    <row r="17" spans="1:12" s="14" customFormat="1">
      <c r="A17" s="16"/>
      <c r="B17" s="16" t="s">
        <v>25</v>
      </c>
      <c r="C17" s="17"/>
      <c r="D17" s="17"/>
      <c r="E17" s="17">
        <v>1135971</v>
      </c>
      <c r="F17" s="17">
        <v>1293456</v>
      </c>
      <c r="G17" s="17">
        <f>F17+E17</f>
        <v>2429427</v>
      </c>
      <c r="H17" s="17"/>
      <c r="I17" s="17"/>
      <c r="J17" s="17">
        <v>1755.8691532258063</v>
      </c>
      <c r="K17" s="17">
        <v>1999.2935483870965</v>
      </c>
      <c r="L17" s="17">
        <f t="shared" si="1"/>
        <v>3755.1627016129028</v>
      </c>
    </row>
    <row r="18" spans="1:12" s="14" customFormat="1">
      <c r="A18" s="16"/>
      <c r="B18" s="16" t="s">
        <v>209</v>
      </c>
      <c r="C18" s="17">
        <v>7024</v>
      </c>
      <c r="D18" s="17"/>
      <c r="E18" s="17"/>
      <c r="F18" s="17"/>
      <c r="G18" s="17">
        <f>C18</f>
        <v>7024</v>
      </c>
      <c r="H18" s="17">
        <v>10.856989247311828</v>
      </c>
      <c r="I18" s="17"/>
      <c r="J18" s="17"/>
      <c r="K18" s="17"/>
      <c r="L18" s="17"/>
    </row>
    <row r="19" spans="1:12" s="14" customFormat="1">
      <c r="A19" s="23">
        <v>5</v>
      </c>
      <c r="B19" s="24" t="s">
        <v>15</v>
      </c>
      <c r="C19" s="25">
        <v>693496</v>
      </c>
      <c r="D19" s="25">
        <v>13820</v>
      </c>
      <c r="E19" s="25">
        <v>2244785</v>
      </c>
      <c r="F19" s="25">
        <v>857545</v>
      </c>
      <c r="G19" s="25">
        <f>SUM(C19:F19)</f>
        <v>3809646</v>
      </c>
      <c r="H19" s="26">
        <v>1071.9360215053762</v>
      </c>
      <c r="I19" s="26">
        <v>21.361559139784944</v>
      </c>
      <c r="J19" s="26">
        <v>3469.7617607526877</v>
      </c>
      <c r="K19" s="26">
        <v>1325.5063844086021</v>
      </c>
      <c r="L19" s="26">
        <f t="shared" si="1"/>
        <v>5888.5657258064512</v>
      </c>
    </row>
    <row r="20" spans="1:12" s="14" customFormat="1">
      <c r="A20" s="16"/>
      <c r="B20" s="16" t="s">
        <v>28</v>
      </c>
      <c r="C20" s="17">
        <v>693496</v>
      </c>
      <c r="D20" s="17">
        <v>13820</v>
      </c>
      <c r="E20" s="17"/>
      <c r="F20" s="17"/>
      <c r="G20" s="17">
        <f>SUM(C20:F20)</f>
        <v>707316</v>
      </c>
      <c r="H20" s="17">
        <v>1071.9360215053762</v>
      </c>
      <c r="I20" s="17"/>
      <c r="J20" s="17" t="s">
        <v>205</v>
      </c>
      <c r="K20" s="17" t="s">
        <v>205</v>
      </c>
      <c r="L20" s="17">
        <f t="shared" si="1"/>
        <v>1071.9360215053762</v>
      </c>
    </row>
    <row r="21" spans="1:12" s="14" customFormat="1">
      <c r="A21" s="16"/>
      <c r="B21" s="16" t="s">
        <v>30</v>
      </c>
      <c r="C21" s="17"/>
      <c r="D21" s="17"/>
      <c r="E21" s="17">
        <v>2244785</v>
      </c>
      <c r="F21" s="17">
        <v>857545</v>
      </c>
      <c r="G21" s="17">
        <f t="shared" ref="G21:G33" si="2">SUM(C21:F21)</f>
        <v>3102330</v>
      </c>
      <c r="H21" s="17"/>
      <c r="I21" s="17"/>
      <c r="J21" s="17">
        <v>3469.7617607526877</v>
      </c>
      <c r="K21" s="17">
        <v>1325.5063844086021</v>
      </c>
      <c r="L21" s="17">
        <f t="shared" si="1"/>
        <v>4795.2681451612898</v>
      </c>
    </row>
    <row r="22" spans="1:12" s="14" customFormat="1">
      <c r="A22" s="23">
        <v>6</v>
      </c>
      <c r="B22" s="24" t="s">
        <v>17</v>
      </c>
      <c r="C22" s="25">
        <v>312974</v>
      </c>
      <c r="D22" s="25">
        <v>131206</v>
      </c>
      <c r="E22" s="25">
        <v>4897398</v>
      </c>
      <c r="F22" s="25">
        <v>2042979</v>
      </c>
      <c r="G22" s="25">
        <f t="shared" si="2"/>
        <v>7384557</v>
      </c>
      <c r="H22" s="26">
        <v>483.76357526881719</v>
      </c>
      <c r="I22" s="26">
        <v>202.80497311827955</v>
      </c>
      <c r="J22" s="26">
        <v>7569.9028225806451</v>
      </c>
      <c r="K22" s="26">
        <v>3157.8304435483869</v>
      </c>
      <c r="L22" s="26">
        <f t="shared" si="1"/>
        <v>11414.30181451613</v>
      </c>
    </row>
    <row r="23" spans="1:12" s="14" customFormat="1">
      <c r="A23" s="16"/>
      <c r="B23" s="16" t="s">
        <v>33</v>
      </c>
      <c r="C23" s="17">
        <v>312974</v>
      </c>
      <c r="D23" s="17">
        <v>131206</v>
      </c>
      <c r="E23" s="17">
        <v>1567168</v>
      </c>
      <c r="F23" s="17">
        <v>122579</v>
      </c>
      <c r="G23" s="17">
        <f t="shared" si="2"/>
        <v>2133927</v>
      </c>
      <c r="H23" s="17">
        <v>483.76357526881719</v>
      </c>
      <c r="I23" s="17">
        <v>202.80497311827955</v>
      </c>
      <c r="J23" s="17">
        <v>2422.3698924731184</v>
      </c>
      <c r="K23" s="17">
        <v>189.47022849462363</v>
      </c>
      <c r="L23" s="17">
        <f t="shared" si="1"/>
        <v>3298.4086693548388</v>
      </c>
    </row>
    <row r="24" spans="1:12" s="14" customFormat="1">
      <c r="A24" s="16"/>
      <c r="B24" s="16" t="s">
        <v>35</v>
      </c>
      <c r="C24" s="17"/>
      <c r="D24" s="17"/>
      <c r="E24" s="17">
        <v>1420245</v>
      </c>
      <c r="F24" s="17">
        <v>1062349</v>
      </c>
      <c r="G24" s="17">
        <f t="shared" si="2"/>
        <v>2482594</v>
      </c>
      <c r="H24" s="17"/>
      <c r="I24" s="17"/>
      <c r="J24" s="17">
        <v>2195.2711693548385</v>
      </c>
      <c r="K24" s="17">
        <v>1642.0717069892471</v>
      </c>
      <c r="L24" s="17">
        <f t="shared" si="1"/>
        <v>3837.3428763440857</v>
      </c>
    </row>
    <row r="25" spans="1:12" s="14" customFormat="1">
      <c r="A25" s="16"/>
      <c r="B25" s="16" t="s">
        <v>37</v>
      </c>
      <c r="C25" s="17"/>
      <c r="D25" s="17"/>
      <c r="E25" s="17">
        <v>1616141</v>
      </c>
      <c r="F25" s="17">
        <v>551604</v>
      </c>
      <c r="G25" s="17">
        <f t="shared" si="2"/>
        <v>2167745</v>
      </c>
      <c r="H25" s="17"/>
      <c r="I25" s="17"/>
      <c r="J25" s="17">
        <v>2498.0674059139783</v>
      </c>
      <c r="K25" s="17">
        <v>852.61370967741925</v>
      </c>
      <c r="L25" s="17">
        <f t="shared" si="1"/>
        <v>3350.6811155913974</v>
      </c>
    </row>
    <row r="26" spans="1:12" s="14" customFormat="1" ht="15.75" customHeight="1">
      <c r="A26" s="16"/>
      <c r="B26" s="16" t="s">
        <v>39</v>
      </c>
      <c r="C26" s="17"/>
      <c r="D26" s="17"/>
      <c r="E26" s="17">
        <v>293844</v>
      </c>
      <c r="F26" s="17">
        <v>306447</v>
      </c>
      <c r="G26" s="17">
        <f t="shared" si="2"/>
        <v>600291</v>
      </c>
      <c r="H26" s="17"/>
      <c r="I26" s="17"/>
      <c r="J26" s="17">
        <v>454.19435483870961</v>
      </c>
      <c r="K26" s="17">
        <v>473.6747983870967</v>
      </c>
      <c r="L26" s="17">
        <f t="shared" si="1"/>
        <v>927.86915322580626</v>
      </c>
    </row>
    <row r="27" spans="1:12" s="14" customFormat="1">
      <c r="A27" s="23">
        <v>7</v>
      </c>
      <c r="B27" s="24" t="s">
        <v>19</v>
      </c>
      <c r="C27" s="25">
        <v>0</v>
      </c>
      <c r="D27" s="25">
        <v>0</v>
      </c>
      <c r="E27" s="25">
        <v>870841</v>
      </c>
      <c r="F27" s="25">
        <v>1002884</v>
      </c>
      <c r="G27" s="25">
        <f t="shared" si="2"/>
        <v>1873725</v>
      </c>
      <c r="H27" s="26" t="s">
        <v>205</v>
      </c>
      <c r="I27" s="26" t="s">
        <v>205</v>
      </c>
      <c r="J27" s="26">
        <v>1346.0579973118276</v>
      </c>
      <c r="K27" s="26">
        <v>1550.1567204301075</v>
      </c>
      <c r="L27" s="26">
        <f t="shared" si="1"/>
        <v>2896.2147177419351</v>
      </c>
    </row>
    <row r="28" spans="1:12" s="14" customFormat="1">
      <c r="A28" s="16"/>
      <c r="B28" s="16" t="s">
        <v>42</v>
      </c>
      <c r="C28" s="17">
        <v>0</v>
      </c>
      <c r="D28" s="17"/>
      <c r="E28" s="17">
        <v>40929.527000000002</v>
      </c>
      <c r="F28" s="17">
        <v>70201.88</v>
      </c>
      <c r="G28" s="17">
        <f t="shared" si="2"/>
        <v>111131.40700000001</v>
      </c>
      <c r="H28" s="17" t="s">
        <v>205</v>
      </c>
      <c r="I28" s="17"/>
      <c r="J28" s="17">
        <v>63.264725873655912</v>
      </c>
      <c r="K28" s="17">
        <v>108.51097043010752</v>
      </c>
      <c r="L28" s="17">
        <f t="shared" si="1"/>
        <v>171.77569630376343</v>
      </c>
    </row>
    <row r="29" spans="1:12" s="14" customFormat="1">
      <c r="A29" s="16"/>
      <c r="B29" s="16" t="s">
        <v>44</v>
      </c>
      <c r="C29" s="17"/>
      <c r="D29" s="17"/>
      <c r="E29" s="17">
        <v>293473.41700000002</v>
      </c>
      <c r="F29" s="17">
        <v>268772.91200000001</v>
      </c>
      <c r="G29" s="17">
        <f t="shared" si="2"/>
        <v>562246.32900000003</v>
      </c>
      <c r="H29" s="17"/>
      <c r="I29" s="17"/>
      <c r="J29" s="17">
        <v>453.62154509408606</v>
      </c>
      <c r="K29" s="17">
        <v>415.44200107526882</v>
      </c>
      <c r="L29" s="17">
        <f t="shared" si="1"/>
        <v>869.06354616935482</v>
      </c>
    </row>
    <row r="30" spans="1:12" s="14" customFormat="1">
      <c r="A30" s="16"/>
      <c r="B30" s="16" t="s">
        <v>46</v>
      </c>
      <c r="C30" s="17"/>
      <c r="D30" s="17"/>
      <c r="E30" s="17">
        <v>48767.095999999998</v>
      </c>
      <c r="F30" s="17">
        <v>34098.056000000004</v>
      </c>
      <c r="G30" s="17">
        <f t="shared" si="2"/>
        <v>82865.152000000002</v>
      </c>
      <c r="H30" s="17"/>
      <c r="I30" s="17"/>
      <c r="J30" s="17">
        <v>75.379247849462359</v>
      </c>
      <c r="K30" s="17">
        <v>52.705328494623657</v>
      </c>
      <c r="L30" s="17">
        <f t="shared" si="1"/>
        <v>128.08457634408603</v>
      </c>
    </row>
    <row r="31" spans="1:12" s="14" customFormat="1">
      <c r="A31" s="16"/>
      <c r="B31" s="16" t="s">
        <v>48</v>
      </c>
      <c r="C31" s="17"/>
      <c r="D31" s="17"/>
      <c r="E31" s="17">
        <v>14804.297</v>
      </c>
      <c r="F31" s="17">
        <v>24069.216</v>
      </c>
      <c r="G31" s="17">
        <f t="shared" si="2"/>
        <v>38873.512999999999</v>
      </c>
      <c r="H31" s="17"/>
      <c r="I31" s="17"/>
      <c r="J31" s="17">
        <v>22.882985954301073</v>
      </c>
      <c r="K31" s="17">
        <v>37.203761290322582</v>
      </c>
      <c r="L31" s="17">
        <f t="shared" si="1"/>
        <v>60.086747244623652</v>
      </c>
    </row>
    <row r="32" spans="1:12" s="14" customFormat="1">
      <c r="A32" s="16"/>
      <c r="B32" s="16" t="s">
        <v>50</v>
      </c>
      <c r="C32" s="17"/>
      <c r="D32" s="17"/>
      <c r="E32" s="17">
        <v>472866.66299999994</v>
      </c>
      <c r="F32" s="17">
        <v>605741.93599999999</v>
      </c>
      <c r="G32" s="17">
        <f t="shared" si="2"/>
        <v>1078608.5989999999</v>
      </c>
      <c r="H32" s="17"/>
      <c r="I32" s="17"/>
      <c r="J32" s="17">
        <v>730.90949254032239</v>
      </c>
      <c r="K32" s="17">
        <v>936.29465913978481</v>
      </c>
      <c r="L32" s="17">
        <f t="shared" si="1"/>
        <v>1667.2041516801073</v>
      </c>
    </row>
    <row r="33" spans="1:12" s="14" customFormat="1">
      <c r="A33" s="23">
        <v>8</v>
      </c>
      <c r="B33" s="24" t="s">
        <v>21</v>
      </c>
      <c r="C33" s="25">
        <v>802440</v>
      </c>
      <c r="D33" s="25">
        <v>0</v>
      </c>
      <c r="E33" s="25">
        <v>1781719</v>
      </c>
      <c r="F33" s="25">
        <v>2038756</v>
      </c>
      <c r="G33" s="25">
        <f t="shared" si="2"/>
        <v>4622915</v>
      </c>
      <c r="H33" s="26">
        <v>1240.3306451612902</v>
      </c>
      <c r="I33" s="26" t="s">
        <v>205</v>
      </c>
      <c r="J33" s="26">
        <v>2754.0011424731183</v>
      </c>
      <c r="K33" s="26">
        <v>3151.3029569892474</v>
      </c>
      <c r="L33" s="26">
        <f t="shared" si="1"/>
        <v>7145.6347446236559</v>
      </c>
    </row>
    <row r="34" spans="1:12" s="14" customFormat="1" ht="14.25" customHeight="1">
      <c r="A34" s="16"/>
      <c r="B34" s="16" t="s">
        <v>53</v>
      </c>
      <c r="C34" s="17">
        <v>802440</v>
      </c>
      <c r="D34" s="17"/>
      <c r="E34" s="17">
        <v>1781719</v>
      </c>
      <c r="F34" s="17">
        <v>2038756</v>
      </c>
      <c r="G34" s="17">
        <f t="shared" ref="G34:L34" si="3">G33</f>
        <v>4622915</v>
      </c>
      <c r="H34" s="17">
        <v>1240.3306451612902</v>
      </c>
      <c r="I34" s="17"/>
      <c r="J34" s="17">
        <v>2754.0011424731183</v>
      </c>
      <c r="K34" s="17">
        <v>3151.3029569892474</v>
      </c>
      <c r="L34" s="17">
        <f t="shared" si="3"/>
        <v>7145.6347446236559</v>
      </c>
    </row>
    <row r="35" spans="1:12" s="14" customFormat="1">
      <c r="A35" s="23">
        <v>9</v>
      </c>
      <c r="B35" s="24" t="s">
        <v>23</v>
      </c>
      <c r="C35" s="25">
        <v>0</v>
      </c>
      <c r="D35" s="25">
        <v>0</v>
      </c>
      <c r="E35" s="25">
        <v>1954344</v>
      </c>
      <c r="F35" s="25">
        <v>706162</v>
      </c>
      <c r="G35" s="25">
        <f>SUM(C35:F35)</f>
        <v>2660506</v>
      </c>
      <c r="H35" s="26" t="s">
        <v>205</v>
      </c>
      <c r="I35" s="26" t="s">
        <v>205</v>
      </c>
      <c r="J35" s="26">
        <v>3020.8274193548386</v>
      </c>
      <c r="K35" s="26">
        <v>1091.5138440860214</v>
      </c>
      <c r="L35" s="26">
        <f>H35+I35+J35+K35</f>
        <v>4112.3412634408596</v>
      </c>
    </row>
    <row r="36" spans="1:12" s="14" customFormat="1">
      <c r="A36" s="16"/>
      <c r="B36" s="16" t="s">
        <v>56</v>
      </c>
      <c r="C36" s="17"/>
      <c r="D36" s="17"/>
      <c r="E36" s="17">
        <v>1954344</v>
      </c>
      <c r="F36" s="17">
        <v>706162</v>
      </c>
      <c r="G36" s="17">
        <f>G35</f>
        <v>2660506</v>
      </c>
      <c r="H36" s="17"/>
      <c r="I36" s="17"/>
      <c r="J36" s="17">
        <v>3020.8274193548386</v>
      </c>
      <c r="K36" s="17">
        <v>1091.5138440860214</v>
      </c>
      <c r="L36" s="17">
        <f>K36+J36</f>
        <v>4112.3412634408596</v>
      </c>
    </row>
    <row r="37" spans="1:12" s="14" customFormat="1">
      <c r="A37" s="23">
        <v>10</v>
      </c>
      <c r="B37" s="24" t="s">
        <v>24</v>
      </c>
      <c r="C37" s="25">
        <v>2885329</v>
      </c>
      <c r="D37" s="25">
        <v>630079</v>
      </c>
      <c r="E37" s="25">
        <v>2575230</v>
      </c>
      <c r="F37" s="25">
        <v>1268090</v>
      </c>
      <c r="G37" s="25">
        <f t="shared" ref="G37" si="4">SUM(C37:F37)</f>
        <v>7358728</v>
      </c>
      <c r="H37" s="26">
        <v>4459.8499327956988</v>
      </c>
      <c r="I37" s="26">
        <v>973.91243279569881</v>
      </c>
      <c r="J37" s="26">
        <v>3980.5302419354834</v>
      </c>
      <c r="K37" s="26">
        <v>1960.0853494623655</v>
      </c>
      <c r="L37" s="26">
        <f t="shared" ref="L37:L45" si="5">H37+I37+J37+K37</f>
        <v>11374.377956989247</v>
      </c>
    </row>
    <row r="38" spans="1:12" s="14" customFormat="1">
      <c r="A38" s="16"/>
      <c r="B38" s="16" t="s">
        <v>59</v>
      </c>
      <c r="C38" s="17">
        <v>2885329</v>
      </c>
      <c r="D38" s="17">
        <v>630079</v>
      </c>
      <c r="E38" s="17">
        <v>2575230</v>
      </c>
      <c r="F38" s="17">
        <v>1268090</v>
      </c>
      <c r="G38" s="17">
        <f>SUM(C38:F38)</f>
        <v>7358728</v>
      </c>
      <c r="H38" s="17"/>
      <c r="I38" s="17"/>
      <c r="J38" s="17">
        <v>3980.5302419354834</v>
      </c>
      <c r="K38" s="17">
        <v>1960.0853494623655</v>
      </c>
      <c r="L38" s="17">
        <f t="shared" si="5"/>
        <v>5940.6155913978491</v>
      </c>
    </row>
    <row r="39" spans="1:12" s="14" customFormat="1">
      <c r="A39" s="16"/>
      <c r="B39" s="16" t="s">
        <v>209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 s="14" customFormat="1">
      <c r="A40" s="23">
        <v>11</v>
      </c>
      <c r="B40" s="24" t="s">
        <v>26</v>
      </c>
      <c r="C40" s="25">
        <v>0</v>
      </c>
      <c r="D40" s="25">
        <v>41110</v>
      </c>
      <c r="E40" s="25">
        <v>974169</v>
      </c>
      <c r="F40" s="25">
        <v>1515624</v>
      </c>
      <c r="G40" s="25">
        <f>SUM(C40:F40)</f>
        <v>2530903</v>
      </c>
      <c r="H40" s="26" t="s">
        <v>205</v>
      </c>
      <c r="I40" s="26">
        <v>63.543682795698921</v>
      </c>
      <c r="J40" s="26">
        <v>1505.7719758064516</v>
      </c>
      <c r="K40" s="26">
        <v>2342.6983870967742</v>
      </c>
      <c r="L40" s="26">
        <f t="shared" si="5"/>
        <v>3912.0140456989247</v>
      </c>
    </row>
    <row r="41" spans="1:12" s="14" customFormat="1">
      <c r="A41" s="16"/>
      <c r="B41" s="16" t="s">
        <v>68</v>
      </c>
      <c r="C41" s="17"/>
      <c r="D41" s="17">
        <v>41110</v>
      </c>
      <c r="E41" s="17">
        <v>974169</v>
      </c>
      <c r="F41" s="17">
        <v>1515624</v>
      </c>
      <c r="G41" s="17">
        <f>C41+D41+E41+F41</f>
        <v>2530903</v>
      </c>
      <c r="H41" s="17"/>
      <c r="I41" s="17">
        <v>63.543682795698921</v>
      </c>
      <c r="J41" s="17">
        <v>1505.7719758064516</v>
      </c>
      <c r="K41" s="17">
        <v>2342.6983870967742</v>
      </c>
      <c r="L41" s="17">
        <f t="shared" si="5"/>
        <v>3912.0140456989247</v>
      </c>
    </row>
    <row r="42" spans="1:12" s="14" customFormat="1">
      <c r="A42" s="23">
        <v>12</v>
      </c>
      <c r="B42" s="24" t="s">
        <v>27</v>
      </c>
      <c r="C42" s="25">
        <v>15595246</v>
      </c>
      <c r="D42" s="25">
        <v>1468991</v>
      </c>
      <c r="E42" s="25">
        <v>19868288</v>
      </c>
      <c r="F42" s="25">
        <v>3984748</v>
      </c>
      <c r="G42" s="25">
        <f t="shared" ref="G42:G44" si="6">SUM(C42:F42)</f>
        <v>40917273</v>
      </c>
      <c r="H42" s="28">
        <v>24105.554973118276</v>
      </c>
      <c r="I42" s="28">
        <v>2270.6178091397846</v>
      </c>
      <c r="J42" s="26">
        <v>30710.39139784946</v>
      </c>
      <c r="K42" s="26">
        <v>6159.2206989247306</v>
      </c>
      <c r="L42" s="26">
        <f t="shared" si="5"/>
        <v>63245.784879032253</v>
      </c>
    </row>
    <row r="43" spans="1:12" s="14" customFormat="1">
      <c r="A43" s="22"/>
      <c r="B43" s="22" t="s">
        <v>71</v>
      </c>
      <c r="C43" s="17">
        <v>6145994</v>
      </c>
      <c r="D43" s="17">
        <v>1468991</v>
      </c>
      <c r="E43" s="17">
        <v>19868288</v>
      </c>
      <c r="F43" s="17">
        <v>3984748</v>
      </c>
      <c r="G43" s="17">
        <f>G42-G44</f>
        <v>31468021</v>
      </c>
      <c r="H43" s="17">
        <v>9499.8563172042996</v>
      </c>
      <c r="I43" s="17">
        <v>2270.6178091397846</v>
      </c>
      <c r="J43" s="17">
        <v>30710.39139784946</v>
      </c>
      <c r="K43" s="17">
        <v>6159.2206989247306</v>
      </c>
      <c r="L43" s="17">
        <f t="shared" si="5"/>
        <v>48640.086223118276</v>
      </c>
    </row>
    <row r="44" spans="1:12" s="14" customFormat="1">
      <c r="A44" s="22"/>
      <c r="B44" s="22" t="s">
        <v>73</v>
      </c>
      <c r="C44" s="99">
        <v>9449252</v>
      </c>
      <c r="D44" s="17"/>
      <c r="E44" s="30"/>
      <c r="F44" s="30"/>
      <c r="G44" s="17">
        <f t="shared" si="6"/>
        <v>9449252</v>
      </c>
      <c r="H44" s="17">
        <v>14605.698655913977</v>
      </c>
      <c r="I44" s="31"/>
      <c r="J44" s="31"/>
      <c r="K44" s="31"/>
      <c r="L44" s="31">
        <f t="shared" si="5"/>
        <v>14605.698655913977</v>
      </c>
    </row>
    <row r="45" spans="1:12" s="14" customFormat="1">
      <c r="A45" s="23">
        <v>13</v>
      </c>
      <c r="B45" s="24" t="s">
        <v>29</v>
      </c>
      <c r="C45" s="32">
        <v>0</v>
      </c>
      <c r="D45" s="32">
        <v>0</v>
      </c>
      <c r="E45" s="32">
        <v>320181</v>
      </c>
      <c r="F45" s="32">
        <v>60678</v>
      </c>
      <c r="G45" s="32">
        <f>SUM(C45:F45)</f>
        <v>380859</v>
      </c>
      <c r="H45" s="33" t="s">
        <v>205</v>
      </c>
      <c r="I45" s="33" t="s">
        <v>205</v>
      </c>
      <c r="J45" s="33">
        <v>494.90342741935484</v>
      </c>
      <c r="K45" s="33">
        <v>93.789919354838702</v>
      </c>
      <c r="L45" s="33">
        <f t="shared" si="5"/>
        <v>588.69334677419351</v>
      </c>
    </row>
    <row r="46" spans="1:12" s="14" customFormat="1">
      <c r="A46" s="22"/>
      <c r="B46" s="22" t="s">
        <v>76</v>
      </c>
      <c r="C46" s="17"/>
      <c r="D46" s="17"/>
      <c r="E46" s="17">
        <v>320181</v>
      </c>
      <c r="F46" s="17">
        <v>60678</v>
      </c>
      <c r="G46" s="17">
        <f>G45</f>
        <v>380859</v>
      </c>
      <c r="H46" s="17"/>
      <c r="I46" s="17"/>
      <c r="J46" s="17"/>
      <c r="K46" s="17"/>
      <c r="L46" s="17"/>
    </row>
    <row r="47" spans="1:12" s="14" customFormat="1">
      <c r="A47" s="23">
        <v>14</v>
      </c>
      <c r="B47" s="24" t="s">
        <v>31</v>
      </c>
      <c r="C47" s="25">
        <v>0</v>
      </c>
      <c r="D47" s="25">
        <v>0</v>
      </c>
      <c r="E47" s="25">
        <v>1060780</v>
      </c>
      <c r="F47" s="25">
        <v>701739</v>
      </c>
      <c r="G47" s="25">
        <f>SUM(C47:F47)</f>
        <v>1762519</v>
      </c>
      <c r="H47" s="28" t="s">
        <v>205</v>
      </c>
      <c r="I47" s="28" t="s">
        <v>205</v>
      </c>
      <c r="J47" s="26">
        <v>1639.6465053763438</v>
      </c>
      <c r="K47" s="26">
        <v>1084.6772177419355</v>
      </c>
      <c r="L47" s="26">
        <f t="shared" ref="L47:L69" si="7">H47+I47+J47+K47</f>
        <v>2724.3237231182793</v>
      </c>
    </row>
    <row r="48" spans="1:12" s="14" customFormat="1">
      <c r="A48" s="22"/>
      <c r="B48" s="22" t="s">
        <v>79</v>
      </c>
      <c r="C48" s="17"/>
      <c r="D48" s="17"/>
      <c r="E48" s="17">
        <v>1060780</v>
      </c>
      <c r="F48" s="17">
        <v>701739</v>
      </c>
      <c r="G48" s="17">
        <f t="shared" ref="G48" si="8">G47</f>
        <v>1762519</v>
      </c>
      <c r="H48" s="17"/>
      <c r="I48" s="17"/>
      <c r="J48" s="17">
        <v>1639.6465053763438</v>
      </c>
      <c r="K48" s="17">
        <v>1084.6772177419355</v>
      </c>
      <c r="L48" s="17">
        <f t="shared" si="7"/>
        <v>2724.3237231182793</v>
      </c>
    </row>
    <row r="49" spans="1:13" s="14" customFormat="1">
      <c r="A49" s="23">
        <v>15</v>
      </c>
      <c r="B49" s="24" t="s">
        <v>32</v>
      </c>
      <c r="C49" s="25">
        <v>0</v>
      </c>
      <c r="D49" s="25">
        <v>0</v>
      </c>
      <c r="E49" s="25">
        <v>2206288</v>
      </c>
      <c r="F49" s="25">
        <v>639631</v>
      </c>
      <c r="G49" s="25">
        <f t="shared" ref="G49:G56" si="9">SUM(C49:F49)</f>
        <v>2845919</v>
      </c>
      <c r="H49" s="26" t="s">
        <v>205</v>
      </c>
      <c r="I49" s="26" t="s">
        <v>205</v>
      </c>
      <c r="J49" s="26">
        <v>3410.2569892473116</v>
      </c>
      <c r="K49" s="26">
        <v>988.67694892473116</v>
      </c>
      <c r="L49" s="26">
        <f t="shared" si="7"/>
        <v>4398.9339381720429</v>
      </c>
      <c r="M49" s="29"/>
    </row>
    <row r="50" spans="1:13" s="29" customFormat="1" ht="16.5" customHeight="1">
      <c r="A50" s="22"/>
      <c r="B50" s="22" t="s">
        <v>82</v>
      </c>
      <c r="C50" s="17"/>
      <c r="D50" s="17"/>
      <c r="E50" s="17">
        <v>882516</v>
      </c>
      <c r="F50" s="17">
        <v>19189</v>
      </c>
      <c r="G50" s="17">
        <f t="shared" si="9"/>
        <v>901705</v>
      </c>
      <c r="H50" s="17"/>
      <c r="I50" s="17"/>
      <c r="J50" s="17">
        <v>1364.1040322580645</v>
      </c>
      <c r="K50" s="17">
        <v>29.660416666666666</v>
      </c>
      <c r="L50" s="17">
        <f t="shared" si="7"/>
        <v>1393.7644489247311</v>
      </c>
      <c r="M50" s="14"/>
    </row>
    <row r="51" spans="1:13" s="14" customFormat="1">
      <c r="A51" s="22"/>
      <c r="B51" s="22" t="s">
        <v>84</v>
      </c>
      <c r="C51" s="17"/>
      <c r="D51" s="17"/>
      <c r="E51" s="17">
        <v>220629</v>
      </c>
      <c r="F51" s="17">
        <v>447742</v>
      </c>
      <c r="G51" s="17">
        <f t="shared" si="9"/>
        <v>668371</v>
      </c>
      <c r="H51" s="17"/>
      <c r="I51" s="17"/>
      <c r="J51" s="17">
        <v>341</v>
      </c>
      <c r="K51" s="17">
        <v>692.01653225806444</v>
      </c>
      <c r="L51" s="17">
        <f t="shared" si="7"/>
        <v>1033.0165322580644</v>
      </c>
    </row>
    <row r="52" spans="1:13" s="14" customFormat="1">
      <c r="A52" s="22"/>
      <c r="B52" s="22" t="s">
        <v>86</v>
      </c>
      <c r="C52" s="17"/>
      <c r="D52" s="17"/>
      <c r="E52" s="17">
        <v>176503</v>
      </c>
      <c r="F52" s="17">
        <v>172700</v>
      </c>
      <c r="G52" s="17">
        <f t="shared" si="9"/>
        <v>349203</v>
      </c>
      <c r="H52" s="17"/>
      <c r="I52" s="17"/>
      <c r="J52" s="17">
        <v>273</v>
      </c>
      <c r="K52" s="17">
        <v>267</v>
      </c>
      <c r="L52" s="17">
        <f t="shared" si="7"/>
        <v>540</v>
      </c>
    </row>
    <row r="53" spans="1:13" s="14" customFormat="1">
      <c r="A53" s="22"/>
      <c r="B53" s="22" t="s">
        <v>88</v>
      </c>
      <c r="C53" s="17"/>
      <c r="D53" s="17"/>
      <c r="E53" s="17">
        <v>661886</v>
      </c>
      <c r="F53" s="17">
        <v>0</v>
      </c>
      <c r="G53" s="17">
        <f t="shared" si="9"/>
        <v>661886</v>
      </c>
      <c r="H53" s="17"/>
      <c r="I53" s="17"/>
      <c r="J53" s="17">
        <v>1023</v>
      </c>
      <c r="K53" s="17">
        <v>0</v>
      </c>
      <c r="L53" s="17">
        <f t="shared" si="7"/>
        <v>1023</v>
      </c>
    </row>
    <row r="54" spans="1:13" s="14" customFormat="1">
      <c r="A54" s="22"/>
      <c r="B54" s="22" t="s">
        <v>90</v>
      </c>
      <c r="C54" s="17"/>
      <c r="D54" s="17"/>
      <c r="E54" s="17">
        <v>110314</v>
      </c>
      <c r="F54" s="17">
        <v>0</v>
      </c>
      <c r="G54" s="17">
        <f t="shared" si="9"/>
        <v>110314</v>
      </c>
      <c r="H54" s="17"/>
      <c r="I54" s="17"/>
      <c r="J54" s="17">
        <v>171</v>
      </c>
      <c r="K54" s="17">
        <v>0</v>
      </c>
      <c r="L54" s="17">
        <f t="shared" si="7"/>
        <v>171</v>
      </c>
    </row>
    <row r="55" spans="1:13" s="14" customFormat="1">
      <c r="A55" s="22"/>
      <c r="B55" s="22" t="s">
        <v>92</v>
      </c>
      <c r="C55" s="17"/>
      <c r="D55" s="17"/>
      <c r="E55" s="17">
        <v>154440</v>
      </c>
      <c r="F55" s="17">
        <v>0</v>
      </c>
      <c r="G55" s="17">
        <f t="shared" si="9"/>
        <v>154440</v>
      </c>
      <c r="H55" s="17"/>
      <c r="I55" s="17"/>
      <c r="J55" s="17">
        <v>239</v>
      </c>
      <c r="K55" s="17">
        <v>0</v>
      </c>
      <c r="L55" s="17">
        <f t="shared" si="7"/>
        <v>239</v>
      </c>
    </row>
    <row r="56" spans="1:13" s="14" customFormat="1">
      <c r="A56" s="18">
        <v>16</v>
      </c>
      <c r="B56" s="19" t="s">
        <v>34</v>
      </c>
      <c r="C56" s="20">
        <v>0</v>
      </c>
      <c r="D56" s="20">
        <v>0</v>
      </c>
      <c r="E56" s="20">
        <v>222321</v>
      </c>
      <c r="F56" s="20">
        <v>413578</v>
      </c>
      <c r="G56" s="20">
        <f t="shared" si="9"/>
        <v>635899</v>
      </c>
      <c r="H56" s="21" t="s">
        <v>205</v>
      </c>
      <c r="I56" s="21" t="s">
        <v>205</v>
      </c>
      <c r="J56" s="21">
        <v>343.64133064516125</v>
      </c>
      <c r="K56" s="21">
        <v>639.26706989247305</v>
      </c>
      <c r="L56" s="34">
        <f t="shared" si="7"/>
        <v>982.90840053763429</v>
      </c>
    </row>
    <row r="57" spans="1:13" s="14" customFormat="1">
      <c r="A57" s="22"/>
      <c r="B57" s="22" t="s">
        <v>95</v>
      </c>
      <c r="C57" s="17"/>
      <c r="D57" s="17"/>
      <c r="E57" s="17">
        <v>222321</v>
      </c>
      <c r="F57" s="17">
        <v>413578</v>
      </c>
      <c r="G57" s="17">
        <f>G56</f>
        <v>635899</v>
      </c>
      <c r="H57" s="17"/>
      <c r="I57" s="17"/>
      <c r="J57" s="17">
        <v>343.64133064516125</v>
      </c>
      <c r="K57" s="17">
        <v>639.26706989247305</v>
      </c>
      <c r="L57" s="17">
        <f t="shared" si="7"/>
        <v>982.90840053763429</v>
      </c>
    </row>
    <row r="58" spans="1:13" s="14" customFormat="1" ht="14.25" customHeight="1">
      <c r="A58" s="23">
        <v>17</v>
      </c>
      <c r="B58" s="24" t="s">
        <v>36</v>
      </c>
      <c r="C58" s="25">
        <v>0</v>
      </c>
      <c r="D58" s="25">
        <v>0</v>
      </c>
      <c r="E58" s="25">
        <v>518883</v>
      </c>
      <c r="F58" s="25">
        <v>376264</v>
      </c>
      <c r="G58" s="25">
        <f>SUM(C58:F58)</f>
        <v>895147</v>
      </c>
      <c r="H58" s="26" t="s">
        <v>205</v>
      </c>
      <c r="I58" s="26" t="s">
        <v>205</v>
      </c>
      <c r="J58" s="26">
        <v>802.0368951612902</v>
      </c>
      <c r="K58" s="26">
        <v>581.59086021505379</v>
      </c>
      <c r="L58" s="26">
        <f t="shared" si="7"/>
        <v>1383.6277553763439</v>
      </c>
    </row>
    <row r="59" spans="1:13" s="14" customFormat="1">
      <c r="A59" s="22"/>
      <c r="B59" s="16" t="s">
        <v>98</v>
      </c>
      <c r="C59" s="17"/>
      <c r="D59" s="17"/>
      <c r="E59" s="17">
        <v>518883</v>
      </c>
      <c r="F59" s="17">
        <v>376264</v>
      </c>
      <c r="G59" s="17">
        <f>G58</f>
        <v>895147</v>
      </c>
      <c r="H59" s="17"/>
      <c r="I59" s="17"/>
      <c r="J59" s="17">
        <v>802.0368951612902</v>
      </c>
      <c r="K59" s="17">
        <v>581.59086021505379</v>
      </c>
      <c r="L59" s="17">
        <f t="shared" si="7"/>
        <v>1383.6277553763439</v>
      </c>
    </row>
    <row r="60" spans="1:13" s="14" customFormat="1">
      <c r="A60" s="23">
        <v>18</v>
      </c>
      <c r="B60" s="24" t="s">
        <v>38</v>
      </c>
      <c r="C60" s="25">
        <v>0</v>
      </c>
      <c r="D60" s="25">
        <v>0</v>
      </c>
      <c r="E60" s="25">
        <v>664568</v>
      </c>
      <c r="F60" s="25">
        <v>694975</v>
      </c>
      <c r="G60" s="25">
        <f>SUM(C60:F60)</f>
        <v>1359543</v>
      </c>
      <c r="H60" s="26" t="s">
        <v>205</v>
      </c>
      <c r="I60" s="26" t="s">
        <v>205</v>
      </c>
      <c r="J60" s="26">
        <v>1027.2220430107527</v>
      </c>
      <c r="K60" s="26">
        <v>1074.2221102150536</v>
      </c>
      <c r="L60" s="26">
        <f t="shared" si="7"/>
        <v>2101.4441532258061</v>
      </c>
    </row>
    <row r="61" spans="1:13" s="14" customFormat="1">
      <c r="A61" s="22"/>
      <c r="B61" s="22" t="s">
        <v>101</v>
      </c>
      <c r="C61" s="17"/>
      <c r="D61" s="17"/>
      <c r="E61" s="17">
        <v>664568</v>
      </c>
      <c r="F61" s="17">
        <v>694975</v>
      </c>
      <c r="G61" s="17">
        <f>G60</f>
        <v>1359543</v>
      </c>
      <c r="H61" s="17"/>
      <c r="I61" s="17"/>
      <c r="J61" s="17">
        <v>1027.2220430107527</v>
      </c>
      <c r="K61" s="17">
        <v>1074.2221102150536</v>
      </c>
      <c r="L61" s="17">
        <f t="shared" si="7"/>
        <v>2101.4441532258061</v>
      </c>
    </row>
    <row r="62" spans="1:13" s="14" customFormat="1" ht="15" customHeight="1">
      <c r="A62" s="23">
        <v>19</v>
      </c>
      <c r="B62" s="24" t="s">
        <v>40</v>
      </c>
      <c r="C62" s="25">
        <v>17409</v>
      </c>
      <c r="D62" s="25">
        <v>0</v>
      </c>
      <c r="E62" s="25">
        <v>3981376</v>
      </c>
      <c r="F62" s="25">
        <v>4855199</v>
      </c>
      <c r="G62" s="25">
        <f>SUM(C62:F62)</f>
        <v>8853984</v>
      </c>
      <c r="H62" s="26">
        <v>26.909072580645159</v>
      </c>
      <c r="I62" s="26" t="s">
        <v>205</v>
      </c>
      <c r="J62" s="26">
        <v>6154.0086021505367</v>
      </c>
      <c r="K62" s="26">
        <v>7504.6758736559132</v>
      </c>
      <c r="L62" s="26">
        <f t="shared" si="7"/>
        <v>13685.593548387096</v>
      </c>
    </row>
    <row r="63" spans="1:13" s="14" customFormat="1" ht="15" customHeight="1">
      <c r="A63" s="35"/>
      <c r="B63" s="35" t="s">
        <v>104</v>
      </c>
      <c r="C63" s="17"/>
      <c r="D63" s="17"/>
      <c r="E63" s="17">
        <v>767610</v>
      </c>
      <c r="F63" s="17">
        <v>936082</v>
      </c>
      <c r="G63" s="27">
        <f>SUM(C63:F63)</f>
        <v>1703692</v>
      </c>
      <c r="H63" s="27"/>
      <c r="I63" s="27"/>
      <c r="J63" s="27">
        <v>1186.4939516129032</v>
      </c>
      <c r="K63" s="27">
        <v>1446.9009408602151</v>
      </c>
      <c r="L63" s="27">
        <f t="shared" si="7"/>
        <v>2633.3948924731185</v>
      </c>
    </row>
    <row r="64" spans="1:13" s="14" customFormat="1" ht="15" customHeight="1">
      <c r="A64" s="35"/>
      <c r="B64" s="35" t="s">
        <v>106</v>
      </c>
      <c r="C64" s="17"/>
      <c r="D64" s="17"/>
      <c r="E64" s="17">
        <v>1676159</v>
      </c>
      <c r="F64" s="17">
        <v>2044039</v>
      </c>
      <c r="G64" s="27">
        <f>SUM(C64:F64)</f>
        <v>3720198</v>
      </c>
      <c r="H64" s="27"/>
      <c r="I64" s="27"/>
      <c r="J64" s="27">
        <v>2590.8371639784946</v>
      </c>
      <c r="K64" s="27">
        <v>3159.4688844086018</v>
      </c>
      <c r="L64" s="27">
        <f t="shared" si="7"/>
        <v>5750.3060483870959</v>
      </c>
    </row>
    <row r="65" spans="1:13" s="14" customFormat="1">
      <c r="A65" s="35"/>
      <c r="B65" s="35" t="s">
        <v>107</v>
      </c>
      <c r="C65" s="17"/>
      <c r="D65" s="17"/>
      <c r="E65" s="17">
        <v>1537607</v>
      </c>
      <c r="F65" s="17">
        <v>1875078</v>
      </c>
      <c r="G65" s="27">
        <f>SUM(C65:F65)</f>
        <v>3412685</v>
      </c>
      <c r="H65" s="27"/>
      <c r="I65" s="27"/>
      <c r="J65" s="27">
        <v>2376.6774865591397</v>
      </c>
      <c r="K65" s="27">
        <v>2898.3060483870963</v>
      </c>
      <c r="L65" s="27">
        <f t="shared" si="7"/>
        <v>5274.9835349462355</v>
      </c>
    </row>
    <row r="66" spans="1:13" s="14" customFormat="1">
      <c r="A66" s="23">
        <v>20</v>
      </c>
      <c r="B66" s="24" t="s">
        <v>41</v>
      </c>
      <c r="C66" s="25">
        <v>163951</v>
      </c>
      <c r="D66" s="25">
        <v>7969</v>
      </c>
      <c r="E66" s="25">
        <v>655531</v>
      </c>
      <c r="F66" s="25">
        <v>675028</v>
      </c>
      <c r="G66" s="25">
        <f>SUM(C66:F66)</f>
        <v>1502479</v>
      </c>
      <c r="H66" s="26">
        <v>253.41888440860214</v>
      </c>
      <c r="I66" s="26">
        <v>12.317674731182795</v>
      </c>
      <c r="J66" s="26">
        <v>1013.2535618279569</v>
      </c>
      <c r="K66" s="26">
        <v>1043.3900537634406</v>
      </c>
      <c r="L66" s="26">
        <f t="shared" si="7"/>
        <v>2322.3801747311827</v>
      </c>
    </row>
    <row r="67" spans="1:13" s="14" customFormat="1">
      <c r="A67" s="35"/>
      <c r="B67" s="35" t="s">
        <v>108</v>
      </c>
      <c r="C67" s="17">
        <v>163951</v>
      </c>
      <c r="D67" s="17">
        <v>7969</v>
      </c>
      <c r="E67" s="17">
        <v>655531</v>
      </c>
      <c r="F67" s="17">
        <v>675028</v>
      </c>
      <c r="G67" s="17">
        <f t="shared" ref="G67" si="10">G66</f>
        <v>1502479</v>
      </c>
      <c r="H67" s="17">
        <v>253.41888440860214</v>
      </c>
      <c r="I67" s="17">
        <v>12.317674731182795</v>
      </c>
      <c r="J67" s="17">
        <v>1013.2535618279569</v>
      </c>
      <c r="K67" s="17">
        <v>1043.3900537634406</v>
      </c>
      <c r="L67" s="17">
        <f t="shared" si="7"/>
        <v>2322.3801747311827</v>
      </c>
    </row>
    <row r="68" spans="1:13" s="14" customFormat="1">
      <c r="A68" s="23">
        <v>21</v>
      </c>
      <c r="B68" s="24" t="s">
        <v>43</v>
      </c>
      <c r="C68" s="25">
        <v>6694</v>
      </c>
      <c r="D68" s="25">
        <v>0</v>
      </c>
      <c r="E68" s="25">
        <v>7799849</v>
      </c>
      <c r="F68" s="25">
        <v>3711928</v>
      </c>
      <c r="G68" s="25">
        <f>SUM(C68:F68)</f>
        <v>11518471</v>
      </c>
      <c r="H68" s="26">
        <v>10.346908602150538</v>
      </c>
      <c r="I68" s="26" t="s">
        <v>205</v>
      </c>
      <c r="J68" s="26">
        <v>12056.218212365591</v>
      </c>
      <c r="K68" s="26">
        <v>5737.5231182795696</v>
      </c>
      <c r="L68" s="26">
        <f t="shared" si="7"/>
        <v>17804.08823924731</v>
      </c>
    </row>
    <row r="69" spans="1:13" s="14" customFormat="1" ht="15" customHeight="1">
      <c r="A69" s="35"/>
      <c r="B69" s="35" t="s">
        <v>109</v>
      </c>
      <c r="C69" s="17"/>
      <c r="D69" s="17"/>
      <c r="E69" s="17">
        <v>7799849</v>
      </c>
      <c r="F69" s="17">
        <v>3697080.2880000002</v>
      </c>
      <c r="G69" s="27">
        <f>F69+E69</f>
        <v>11496929.288000001</v>
      </c>
      <c r="H69" s="27"/>
      <c r="I69" s="27"/>
      <c r="J69" s="27">
        <v>12056.218212365591</v>
      </c>
      <c r="K69" s="27">
        <v>5737.5231182795696</v>
      </c>
      <c r="L69" s="27">
        <f t="shared" si="7"/>
        <v>17793.74133064516</v>
      </c>
    </row>
    <row r="70" spans="1:13" s="14" customFormat="1">
      <c r="A70" s="35"/>
      <c r="B70" s="35" t="s">
        <v>110</v>
      </c>
      <c r="C70" s="17"/>
      <c r="D70" s="17"/>
      <c r="E70" s="17"/>
      <c r="F70" s="17">
        <v>14847.712</v>
      </c>
      <c r="G70" s="27">
        <f>F70+E70</f>
        <v>14847.712</v>
      </c>
      <c r="H70" s="27"/>
      <c r="I70" s="27"/>
      <c r="J70" s="27"/>
      <c r="K70" s="27"/>
      <c r="L70" s="27"/>
    </row>
    <row r="71" spans="1:13" s="14" customFormat="1">
      <c r="A71" s="23">
        <v>22</v>
      </c>
      <c r="B71" s="24" t="s">
        <v>45</v>
      </c>
      <c r="C71" s="25">
        <v>0</v>
      </c>
      <c r="D71" s="25">
        <v>442732</v>
      </c>
      <c r="E71" s="25">
        <v>928903</v>
      </c>
      <c r="F71" s="25">
        <v>649711</v>
      </c>
      <c r="G71" s="25">
        <f>SUM(C71:F71)</f>
        <v>2021346</v>
      </c>
      <c r="H71" s="26" t="s">
        <v>205</v>
      </c>
      <c r="I71" s="26">
        <v>684.33037634408606</v>
      </c>
      <c r="J71" s="26">
        <v>1435.8043682795699</v>
      </c>
      <c r="K71" s="26">
        <v>1004.2575940860214</v>
      </c>
      <c r="L71" s="26">
        <f>H71+I71+J71+K71</f>
        <v>3124.3923387096775</v>
      </c>
    </row>
    <row r="72" spans="1:13" s="14" customFormat="1">
      <c r="A72" s="35"/>
      <c r="B72" s="35" t="s">
        <v>111</v>
      </c>
      <c r="C72" s="17"/>
      <c r="D72" s="17"/>
      <c r="E72" s="17">
        <v>928903</v>
      </c>
      <c r="F72" s="17">
        <v>285872.84000000003</v>
      </c>
      <c r="G72" s="27">
        <f>E72+F72</f>
        <v>1214775.8400000001</v>
      </c>
      <c r="H72" s="27"/>
      <c r="I72" s="27"/>
      <c r="J72" s="27">
        <v>1435.8043682795699</v>
      </c>
      <c r="K72" s="27">
        <v>441.87334139784946</v>
      </c>
      <c r="L72" s="27">
        <f>H72+I72+J72+K72</f>
        <v>1877.6777096774194</v>
      </c>
    </row>
    <row r="73" spans="1:13" s="36" customFormat="1">
      <c r="A73" s="35"/>
      <c r="B73" s="35" t="s">
        <v>109</v>
      </c>
      <c r="C73" s="17"/>
      <c r="D73" s="17"/>
      <c r="E73" s="17"/>
      <c r="F73" s="17">
        <v>363838.16000000003</v>
      </c>
      <c r="G73" s="27">
        <f>E73+F73</f>
        <v>363838.16000000003</v>
      </c>
      <c r="H73" s="27"/>
      <c r="I73" s="27"/>
      <c r="J73" s="27"/>
      <c r="K73" s="27">
        <v>562.38425268817207</v>
      </c>
      <c r="L73" s="27">
        <f>H73+I73+J73+K73</f>
        <v>562.38425268817207</v>
      </c>
      <c r="M73" s="14"/>
    </row>
    <row r="74" spans="1:13" s="36" customFormat="1">
      <c r="A74" s="18">
        <v>23</v>
      </c>
      <c r="B74" s="19" t="s">
        <v>47</v>
      </c>
      <c r="C74" s="20">
        <v>14182</v>
      </c>
      <c r="D74" s="20">
        <v>0</v>
      </c>
      <c r="E74" s="20">
        <v>2402677</v>
      </c>
      <c r="F74" s="20">
        <v>916280</v>
      </c>
      <c r="G74" s="20">
        <f>SUM(C74:F74)</f>
        <v>3333139</v>
      </c>
      <c r="H74" s="21">
        <v>21.921102150537635</v>
      </c>
      <c r="I74" s="21" t="s">
        <v>205</v>
      </c>
      <c r="J74" s="21">
        <v>3713.8152553763439</v>
      </c>
      <c r="K74" s="21">
        <v>1416.2930107526879</v>
      </c>
      <c r="L74" s="21">
        <f>H74+I74+J74+K74</f>
        <v>5152.0293682795691</v>
      </c>
      <c r="M74" s="14"/>
    </row>
    <row r="75" spans="1:13" s="36" customFormat="1" ht="15" customHeight="1">
      <c r="A75" s="35"/>
      <c r="B75" s="35" t="s">
        <v>112</v>
      </c>
      <c r="C75" s="17">
        <v>14182</v>
      </c>
      <c r="D75" s="17">
        <v>0</v>
      </c>
      <c r="E75" s="17">
        <v>2402677</v>
      </c>
      <c r="F75" s="17">
        <v>916280</v>
      </c>
      <c r="G75" s="27">
        <f>F75+E75+C75</f>
        <v>3333139</v>
      </c>
      <c r="H75" s="27">
        <v>21.921102150537635</v>
      </c>
      <c r="I75" s="27"/>
      <c r="J75" s="27">
        <v>3713.8152553763439</v>
      </c>
      <c r="K75" s="27">
        <v>1416.2930107526879</v>
      </c>
      <c r="L75" s="27">
        <f>L74</f>
        <v>5152.0293682795691</v>
      </c>
    </row>
    <row r="76" spans="1:13" s="36" customFormat="1">
      <c r="A76" s="23">
        <v>24</v>
      </c>
      <c r="B76" s="24" t="s">
        <v>49</v>
      </c>
      <c r="C76" s="25">
        <v>776627</v>
      </c>
      <c r="D76" s="25">
        <v>9966</v>
      </c>
      <c r="E76" s="25">
        <v>536027</v>
      </c>
      <c r="F76" s="25">
        <v>664759</v>
      </c>
      <c r="G76" s="25">
        <f>SUM(C76:F76)</f>
        <v>1987379</v>
      </c>
      <c r="H76" s="26">
        <v>1200.4315188172043</v>
      </c>
      <c r="I76" s="26">
        <v>15.404435483870966</v>
      </c>
      <c r="J76" s="26">
        <v>828.53635752688172</v>
      </c>
      <c r="K76" s="26">
        <v>1027.5172715053764</v>
      </c>
      <c r="L76" s="26">
        <f>H76+I76+J76+K76</f>
        <v>3071.8895833333331</v>
      </c>
    </row>
    <row r="77" spans="1:13" s="36" customFormat="1">
      <c r="A77" s="35"/>
      <c r="B77" s="35" t="s">
        <v>113</v>
      </c>
      <c r="C77" s="17">
        <v>776627</v>
      </c>
      <c r="D77" s="17">
        <v>9966</v>
      </c>
      <c r="E77" s="17">
        <v>96484.86</v>
      </c>
      <c r="F77" s="17">
        <v>57169.273999999998</v>
      </c>
      <c r="G77" s="27">
        <f>C77+D77+E77+F77</f>
        <v>940247.13399999996</v>
      </c>
      <c r="H77" s="27">
        <v>1200.4315188172043</v>
      </c>
      <c r="I77" s="27">
        <v>15.404435483870966</v>
      </c>
      <c r="J77" s="27">
        <v>149.13654435483869</v>
      </c>
      <c r="K77" s="27">
        <v>88.366485349462351</v>
      </c>
      <c r="L77" s="27">
        <f>SUM(H77:K77)</f>
        <v>1453.3389840053762</v>
      </c>
    </row>
    <row r="78" spans="1:13" s="36" customFormat="1">
      <c r="A78" s="35"/>
      <c r="B78" s="35" t="s">
        <v>114</v>
      </c>
      <c r="C78" s="17"/>
      <c r="D78" s="17"/>
      <c r="E78" s="17">
        <v>439542.13999999996</v>
      </c>
      <c r="F78" s="17">
        <v>607589.72600000002</v>
      </c>
      <c r="G78" s="27">
        <f>C78+D78+E78+F78</f>
        <v>1047131.8659999999</v>
      </c>
      <c r="H78" s="27"/>
      <c r="I78" s="27"/>
      <c r="J78" s="27">
        <v>679.39981317204285</v>
      </c>
      <c r="K78" s="27">
        <v>939.15078615591403</v>
      </c>
      <c r="L78" s="27">
        <f>SUM(H78:K78)</f>
        <v>1618.5505993279569</v>
      </c>
    </row>
    <row r="79" spans="1:13" s="36" customFormat="1">
      <c r="A79" s="23">
        <v>25</v>
      </c>
      <c r="B79" s="24" t="s">
        <v>51</v>
      </c>
      <c r="C79" s="25">
        <v>8914</v>
      </c>
      <c r="D79" s="25">
        <v>0</v>
      </c>
      <c r="E79" s="25">
        <v>890396</v>
      </c>
      <c r="F79" s="25">
        <v>720906</v>
      </c>
      <c r="G79" s="25">
        <f>SUM(C79:F79)</f>
        <v>1620216</v>
      </c>
      <c r="H79" s="26">
        <v>13.778360215053763</v>
      </c>
      <c r="I79" s="26" t="s">
        <v>205</v>
      </c>
      <c r="J79" s="26">
        <v>1376.2841397849461</v>
      </c>
      <c r="K79" s="26">
        <v>1114.303629032258</v>
      </c>
      <c r="L79" s="26">
        <f t="shared" ref="L79:L94" si="11">H79+I79+J79+K79</f>
        <v>2504.366129032258</v>
      </c>
    </row>
    <row r="80" spans="1:13" s="36" customFormat="1">
      <c r="A80" s="35"/>
      <c r="B80" s="35" t="s">
        <v>115</v>
      </c>
      <c r="C80" s="17"/>
      <c r="D80" s="17"/>
      <c r="E80" s="17">
        <v>890396</v>
      </c>
      <c r="F80" s="17">
        <v>720906</v>
      </c>
      <c r="G80" s="17">
        <f>SUM(C80:F80)</f>
        <v>1611302</v>
      </c>
      <c r="H80" s="27"/>
      <c r="I80" s="27"/>
      <c r="J80" s="27">
        <v>1376.2841397849461</v>
      </c>
      <c r="K80" s="27">
        <v>1114.303629032258</v>
      </c>
      <c r="L80" s="27">
        <f t="shared" si="11"/>
        <v>2490.5877688172041</v>
      </c>
    </row>
    <row r="81" spans="1:12" s="36" customFormat="1">
      <c r="A81" s="23">
        <v>26</v>
      </c>
      <c r="B81" s="24" t="s">
        <v>52</v>
      </c>
      <c r="C81" s="25">
        <v>312805</v>
      </c>
      <c r="D81" s="25">
        <v>0</v>
      </c>
      <c r="E81" s="25">
        <v>2014688</v>
      </c>
      <c r="F81" s="25">
        <v>949162</v>
      </c>
      <c r="G81" s="25">
        <f t="shared" ref="G81:G88" si="12">SUM(C81:F81)</f>
        <v>3276655</v>
      </c>
      <c r="H81" s="26">
        <v>483.5023521505376</v>
      </c>
      <c r="I81" s="26" t="s">
        <v>205</v>
      </c>
      <c r="J81" s="26">
        <v>3114.1010752688171</v>
      </c>
      <c r="K81" s="26">
        <v>1467.1186827956988</v>
      </c>
      <c r="L81" s="26">
        <f t="shared" si="11"/>
        <v>5064.7221102150534</v>
      </c>
    </row>
    <row r="82" spans="1:12" s="36" customFormat="1">
      <c r="A82" s="35"/>
      <c r="B82" s="35" t="s">
        <v>116</v>
      </c>
      <c r="C82" s="17">
        <v>312805</v>
      </c>
      <c r="D82" s="17"/>
      <c r="E82" s="17">
        <v>368688</v>
      </c>
      <c r="F82" s="17">
        <v>485971</v>
      </c>
      <c r="G82" s="27">
        <f t="shared" si="12"/>
        <v>1167464</v>
      </c>
      <c r="H82" s="27">
        <v>483.5023521505376</v>
      </c>
      <c r="I82" s="27"/>
      <c r="J82" s="27">
        <v>569.88064516129032</v>
      </c>
      <c r="K82" s="27">
        <v>751.16485215053751</v>
      </c>
      <c r="L82" s="27">
        <f t="shared" si="11"/>
        <v>1804.5478494623653</v>
      </c>
    </row>
    <row r="83" spans="1:12" s="36" customFormat="1">
      <c r="A83" s="35"/>
      <c r="B83" s="35" t="s">
        <v>117</v>
      </c>
      <c r="C83" s="17"/>
      <c r="D83" s="17"/>
      <c r="E83" s="17">
        <v>1174563</v>
      </c>
      <c r="F83" s="17">
        <v>463191</v>
      </c>
      <c r="G83" s="27">
        <f t="shared" si="12"/>
        <v>1637754</v>
      </c>
      <c r="H83" s="27"/>
      <c r="I83" s="27"/>
      <c r="J83" s="27">
        <v>1815.5207661290319</v>
      </c>
      <c r="K83" s="27">
        <v>715.95383064516125</v>
      </c>
      <c r="L83" s="27">
        <f t="shared" si="11"/>
        <v>2531.4745967741933</v>
      </c>
    </row>
    <row r="84" spans="1:12" s="36" customFormat="1">
      <c r="A84" s="35"/>
      <c r="B84" s="35" t="s">
        <v>118</v>
      </c>
      <c r="C84" s="17"/>
      <c r="D84" s="17"/>
      <c r="E84" s="17">
        <v>24176</v>
      </c>
      <c r="F84" s="17"/>
      <c r="G84" s="27">
        <f t="shared" si="12"/>
        <v>24176</v>
      </c>
      <c r="H84" s="27"/>
      <c r="I84" s="27"/>
      <c r="J84" s="27">
        <v>37.368817204301067</v>
      </c>
      <c r="K84" s="27"/>
      <c r="L84" s="27">
        <f t="shared" si="11"/>
        <v>37.368817204301067</v>
      </c>
    </row>
    <row r="85" spans="1:12" s="36" customFormat="1">
      <c r="A85" s="35"/>
      <c r="B85" s="35" t="s">
        <v>119</v>
      </c>
      <c r="C85" s="17"/>
      <c r="D85" s="17"/>
      <c r="E85" s="17">
        <v>435173</v>
      </c>
      <c r="F85" s="17"/>
      <c r="G85" s="27">
        <f t="shared" si="12"/>
        <v>435173</v>
      </c>
      <c r="H85" s="27"/>
      <c r="I85" s="27"/>
      <c r="J85" s="27">
        <v>672.64643817204296</v>
      </c>
      <c r="K85" s="27"/>
      <c r="L85" s="27">
        <f t="shared" si="11"/>
        <v>672.64643817204296</v>
      </c>
    </row>
    <row r="86" spans="1:12" s="36" customFormat="1">
      <c r="A86" s="35"/>
      <c r="B86" s="35" t="s">
        <v>120</v>
      </c>
      <c r="C86" s="17"/>
      <c r="D86" s="17"/>
      <c r="E86" s="17">
        <v>10073</v>
      </c>
      <c r="F86" s="17"/>
      <c r="G86" s="27">
        <f t="shared" si="12"/>
        <v>10073</v>
      </c>
      <c r="H86" s="27"/>
      <c r="I86" s="27"/>
      <c r="J86" s="27">
        <v>15.569825268817203</v>
      </c>
      <c r="K86" s="27"/>
      <c r="L86" s="27">
        <f t="shared" si="11"/>
        <v>15.569825268817203</v>
      </c>
    </row>
    <row r="87" spans="1:12" s="36" customFormat="1">
      <c r="A87" s="35"/>
      <c r="B87" s="35" t="s">
        <v>121</v>
      </c>
      <c r="C87" s="17"/>
      <c r="D87" s="17"/>
      <c r="E87" s="17">
        <v>2015</v>
      </c>
      <c r="F87" s="17"/>
      <c r="G87" s="27"/>
      <c r="H87" s="27"/>
      <c r="I87" s="27"/>
      <c r="J87" s="27">
        <v>3.1145833333333335</v>
      </c>
      <c r="K87" s="27"/>
      <c r="L87" s="27">
        <f t="shared" si="11"/>
        <v>3.1145833333333335</v>
      </c>
    </row>
    <row r="88" spans="1:12" s="36" customFormat="1">
      <c r="A88" s="23">
        <v>27</v>
      </c>
      <c r="B88" s="24" t="s">
        <v>54</v>
      </c>
      <c r="C88" s="25">
        <v>813943</v>
      </c>
      <c r="D88" s="25">
        <v>0</v>
      </c>
      <c r="E88" s="25">
        <v>2853786</v>
      </c>
      <c r="F88" s="25">
        <v>867007</v>
      </c>
      <c r="G88" s="25">
        <f t="shared" si="12"/>
        <v>4534736</v>
      </c>
      <c r="H88" s="26">
        <v>1258.110819892473</v>
      </c>
      <c r="I88" s="26" t="s">
        <v>205</v>
      </c>
      <c r="J88" s="26">
        <v>4411.0939516129029</v>
      </c>
      <c r="K88" s="26">
        <v>1340.1317876344085</v>
      </c>
      <c r="L88" s="26">
        <f t="shared" si="11"/>
        <v>7009.3365591397842</v>
      </c>
    </row>
    <row r="89" spans="1:12" s="36" customFormat="1">
      <c r="A89" s="35"/>
      <c r="B89" s="35" t="s">
        <v>122</v>
      </c>
      <c r="C89" s="17"/>
      <c r="D89" s="17"/>
      <c r="E89" s="17">
        <v>1433171</v>
      </c>
      <c r="F89" s="17">
        <v>563728</v>
      </c>
      <c r="G89" s="27">
        <f t="shared" ref="G89:G95" si="13">SUM(C89:F89)</f>
        <v>1996899</v>
      </c>
      <c r="H89" s="27"/>
      <c r="I89" s="27"/>
      <c r="J89" s="27">
        <v>2215.2508736559139</v>
      </c>
      <c r="K89" s="27">
        <v>871.35376344086023</v>
      </c>
      <c r="L89" s="27">
        <f t="shared" si="11"/>
        <v>3086.6046370967742</v>
      </c>
    </row>
    <row r="90" spans="1:12" s="36" customFormat="1">
      <c r="A90" s="35"/>
      <c r="B90" s="35" t="s">
        <v>123</v>
      </c>
      <c r="C90" s="17"/>
      <c r="D90" s="17"/>
      <c r="E90" s="17">
        <v>977422</v>
      </c>
      <c r="F90" s="17">
        <v>235826</v>
      </c>
      <c r="G90" s="27">
        <f t="shared" si="13"/>
        <v>1213248</v>
      </c>
      <c r="H90" s="27"/>
      <c r="I90" s="27"/>
      <c r="J90" s="27">
        <v>1510.8001344086019</v>
      </c>
      <c r="K90" s="27">
        <v>364.5159946236559</v>
      </c>
      <c r="L90" s="27">
        <f t="shared" si="11"/>
        <v>1875.3161290322578</v>
      </c>
    </row>
    <row r="91" spans="1:12" s="36" customFormat="1">
      <c r="A91" s="35"/>
      <c r="B91" s="35" t="s">
        <v>124</v>
      </c>
      <c r="C91" s="17"/>
      <c r="D91" s="17"/>
      <c r="E91" s="17">
        <v>299077</v>
      </c>
      <c r="F91" s="17">
        <v>2428</v>
      </c>
      <c r="G91" s="27">
        <f t="shared" si="13"/>
        <v>301505</v>
      </c>
      <c r="H91" s="27"/>
      <c r="I91" s="27"/>
      <c r="J91" s="27">
        <v>462.28299731182796</v>
      </c>
      <c r="K91" s="27">
        <v>3.7529569892473118</v>
      </c>
      <c r="L91" s="27">
        <f t="shared" si="11"/>
        <v>466.03595430107526</v>
      </c>
    </row>
    <row r="92" spans="1:12" s="36" customFormat="1">
      <c r="A92" s="35"/>
      <c r="B92" s="35" t="s">
        <v>125</v>
      </c>
      <c r="C92" s="17"/>
      <c r="D92" s="17"/>
      <c r="E92" s="17">
        <v>24828</v>
      </c>
      <c r="F92" s="17"/>
      <c r="G92" s="27">
        <f t="shared" si="13"/>
        <v>24828</v>
      </c>
      <c r="H92" s="27"/>
      <c r="I92" s="27"/>
      <c r="J92" s="27">
        <v>38.376612903225798</v>
      </c>
      <c r="K92" s="27"/>
      <c r="L92" s="27">
        <f t="shared" si="11"/>
        <v>38.376612903225798</v>
      </c>
    </row>
    <row r="93" spans="1:12" s="36" customFormat="1">
      <c r="A93" s="35"/>
      <c r="B93" s="35" t="s">
        <v>126</v>
      </c>
      <c r="C93" s="17"/>
      <c r="D93" s="17"/>
      <c r="E93" s="17">
        <v>43948</v>
      </c>
      <c r="F93" s="17">
        <v>35287</v>
      </c>
      <c r="G93" s="27">
        <f t="shared" si="13"/>
        <v>79235</v>
      </c>
      <c r="H93" s="27"/>
      <c r="I93" s="27"/>
      <c r="J93" s="27">
        <v>67.930376344086014</v>
      </c>
      <c r="K93" s="27">
        <v>54.543077956989244</v>
      </c>
      <c r="L93" s="27">
        <f t="shared" si="11"/>
        <v>122.47345430107526</v>
      </c>
    </row>
    <row r="94" spans="1:12" s="36" customFormat="1">
      <c r="A94" s="35"/>
      <c r="B94" s="35" t="s">
        <v>127</v>
      </c>
      <c r="C94" s="17"/>
      <c r="D94" s="17"/>
      <c r="E94" s="17">
        <v>75340</v>
      </c>
      <c r="F94" s="17">
        <v>29738</v>
      </c>
      <c r="G94" s="27">
        <f t="shared" si="13"/>
        <v>105078</v>
      </c>
      <c r="H94" s="27"/>
      <c r="I94" s="27"/>
      <c r="J94" s="27">
        <v>116.45295698924731</v>
      </c>
      <c r="K94" s="27">
        <v>45.965994623655909</v>
      </c>
      <c r="L94" s="27">
        <f t="shared" si="11"/>
        <v>162.41895161290321</v>
      </c>
    </row>
    <row r="95" spans="1:12" s="36" customFormat="1">
      <c r="A95" s="23">
        <v>28</v>
      </c>
      <c r="B95" s="24" t="s">
        <v>55</v>
      </c>
      <c r="C95" s="25">
        <v>451136</v>
      </c>
      <c r="D95" s="25">
        <v>0</v>
      </c>
      <c r="E95" s="25">
        <v>906368</v>
      </c>
      <c r="F95" s="25">
        <v>583002</v>
      </c>
      <c r="G95" s="25">
        <f t="shared" si="13"/>
        <v>1940506</v>
      </c>
      <c r="H95" s="26">
        <v>697.32043010752682</v>
      </c>
      <c r="I95" s="26" t="s">
        <v>205</v>
      </c>
      <c r="J95" s="26">
        <v>1400.9720430107525</v>
      </c>
      <c r="K95" s="26">
        <v>901.14556451612896</v>
      </c>
      <c r="L95" s="26">
        <f>H95+I95+J95+K95</f>
        <v>2999.4380376344084</v>
      </c>
    </row>
    <row r="96" spans="1:12" s="36" customFormat="1">
      <c r="A96" s="35"/>
      <c r="B96" s="35" t="s">
        <v>128</v>
      </c>
      <c r="C96" s="17">
        <v>451136</v>
      </c>
      <c r="D96" s="17">
        <v>0</v>
      </c>
      <c r="E96" s="17">
        <v>906368</v>
      </c>
      <c r="F96" s="17">
        <v>583002</v>
      </c>
      <c r="G96" s="27">
        <f>C96+D96+E96+F96</f>
        <v>1940506</v>
      </c>
      <c r="H96" s="27">
        <v>697.32043010752682</v>
      </c>
      <c r="I96" s="27"/>
      <c r="J96" s="27">
        <v>1400.9720430107525</v>
      </c>
      <c r="K96" s="27">
        <v>901.14556451612896</v>
      </c>
      <c r="L96" s="27">
        <f>H96+I96+J96+K96</f>
        <v>2999.4380376344084</v>
      </c>
    </row>
    <row r="97" spans="1:12" s="36" customFormat="1">
      <c r="A97" s="23">
        <v>29</v>
      </c>
      <c r="B97" s="24" t="s">
        <v>57</v>
      </c>
      <c r="C97" s="25">
        <v>275520</v>
      </c>
      <c r="D97" s="25">
        <v>0</v>
      </c>
      <c r="E97" s="25">
        <v>1352657</v>
      </c>
      <c r="F97" s="25">
        <v>489336</v>
      </c>
      <c r="G97" s="25">
        <f>SUM(C97:F97)</f>
        <v>2117513</v>
      </c>
      <c r="H97" s="26">
        <v>425.87096774193543</v>
      </c>
      <c r="I97" s="26" t="s">
        <v>205</v>
      </c>
      <c r="J97" s="26">
        <v>2090.8004704301075</v>
      </c>
      <c r="K97" s="26">
        <v>756.36612903225807</v>
      </c>
      <c r="L97" s="26">
        <f>H97+I97+J97+K97</f>
        <v>3273.037567204301</v>
      </c>
    </row>
    <row r="98" spans="1:12" s="36" customFormat="1">
      <c r="A98" s="35"/>
      <c r="B98" s="35" t="s">
        <v>129</v>
      </c>
      <c r="C98" s="17">
        <v>275520</v>
      </c>
      <c r="D98" s="17"/>
      <c r="E98" s="17">
        <v>1352657</v>
      </c>
      <c r="F98" s="17">
        <v>489336</v>
      </c>
      <c r="G98" s="27">
        <f>SUM(C98:F98)</f>
        <v>2117513</v>
      </c>
      <c r="H98" s="27">
        <v>425.87096774193543</v>
      </c>
      <c r="I98" s="27"/>
      <c r="J98" s="27">
        <v>2090.8004704301075</v>
      </c>
      <c r="K98" s="27">
        <v>756.36612903225807</v>
      </c>
      <c r="L98" s="27">
        <f t="shared" ref="L98:L118" si="14">H98+I98+J98+K98</f>
        <v>3273.037567204301</v>
      </c>
    </row>
    <row r="99" spans="1:12" s="36" customFormat="1">
      <c r="A99" s="35"/>
      <c r="B99" s="35" t="s">
        <v>73</v>
      </c>
      <c r="C99" s="17"/>
      <c r="D99" s="17"/>
      <c r="E99" s="17"/>
      <c r="F99" s="17"/>
      <c r="G99" s="27">
        <f>SUM(C99:F99)</f>
        <v>0</v>
      </c>
      <c r="H99" s="27" t="s">
        <v>205</v>
      </c>
      <c r="I99" s="27"/>
      <c r="J99" s="27"/>
      <c r="K99" s="27"/>
      <c r="L99" s="27">
        <f t="shared" si="14"/>
        <v>0</v>
      </c>
    </row>
    <row r="100" spans="1:12" s="36" customFormat="1">
      <c r="A100" s="23">
        <v>30</v>
      </c>
      <c r="B100" s="24" t="s">
        <v>58</v>
      </c>
      <c r="C100" s="25">
        <v>15482</v>
      </c>
      <c r="D100" s="25">
        <v>0</v>
      </c>
      <c r="E100" s="25">
        <v>3233212</v>
      </c>
      <c r="F100" s="25">
        <v>1766286</v>
      </c>
      <c r="G100" s="25">
        <f>SUM(C100:F100)</f>
        <v>5014980</v>
      </c>
      <c r="H100" s="26">
        <v>23.930510752688171</v>
      </c>
      <c r="I100" s="26" t="s">
        <v>205</v>
      </c>
      <c r="J100" s="26">
        <v>4997.5723118279566</v>
      </c>
      <c r="K100" s="26">
        <v>2730.1463709677419</v>
      </c>
      <c r="L100" s="26">
        <f>H100+I100+J100+K100</f>
        <v>7751.6491935483864</v>
      </c>
    </row>
    <row r="101" spans="1:12" s="36" customFormat="1">
      <c r="A101" s="35"/>
      <c r="B101" s="35" t="s">
        <v>130</v>
      </c>
      <c r="C101" s="17"/>
      <c r="D101" s="17"/>
      <c r="E101" s="17">
        <v>3233212</v>
      </c>
      <c r="F101" s="17">
        <v>1766286</v>
      </c>
      <c r="G101" s="17">
        <f>G100</f>
        <v>5014980</v>
      </c>
      <c r="H101" s="27"/>
      <c r="I101" s="27"/>
      <c r="J101" s="27">
        <v>4997.5723118279566</v>
      </c>
      <c r="K101" s="27">
        <v>2730.1463709677419</v>
      </c>
      <c r="L101" s="27">
        <f t="shared" si="14"/>
        <v>7727.7186827956984</v>
      </c>
    </row>
    <row r="102" spans="1:12" s="36" customFormat="1">
      <c r="A102" s="23">
        <v>31</v>
      </c>
      <c r="B102" s="24" t="s">
        <v>60</v>
      </c>
      <c r="C102" s="25">
        <v>6684</v>
      </c>
      <c r="D102" s="25">
        <v>0</v>
      </c>
      <c r="E102" s="25">
        <v>746819</v>
      </c>
      <c r="F102" s="37">
        <v>670909</v>
      </c>
      <c r="G102" s="25">
        <f>SUM(C102:F102)</f>
        <v>1424412</v>
      </c>
      <c r="H102" s="26">
        <v>10.331451612903226</v>
      </c>
      <c r="I102" s="26" t="s">
        <v>205</v>
      </c>
      <c r="J102" s="26">
        <v>1154.357325268817</v>
      </c>
      <c r="K102" s="26">
        <v>1037.023319892473</v>
      </c>
      <c r="L102" s="26">
        <f t="shared" si="14"/>
        <v>2201.712096774193</v>
      </c>
    </row>
    <row r="103" spans="1:12" s="36" customFormat="1">
      <c r="A103" s="35"/>
      <c r="B103" s="35" t="s">
        <v>131</v>
      </c>
      <c r="C103" s="17">
        <v>6684</v>
      </c>
      <c r="D103" s="17"/>
      <c r="E103" s="17">
        <v>746819</v>
      </c>
      <c r="F103" s="17">
        <v>670909</v>
      </c>
      <c r="G103" s="27">
        <f>E103+F103</f>
        <v>1417728</v>
      </c>
      <c r="H103" s="27"/>
      <c r="I103" s="27"/>
      <c r="J103" s="27">
        <v>1154.357325268817</v>
      </c>
      <c r="K103" s="27">
        <v>1037.023319892473</v>
      </c>
      <c r="L103" s="27">
        <f t="shared" si="14"/>
        <v>2191.38064516129</v>
      </c>
    </row>
    <row r="104" spans="1:12" s="36" customFormat="1">
      <c r="A104" s="18">
        <v>32</v>
      </c>
      <c r="B104" s="19" t="s">
        <v>62</v>
      </c>
      <c r="C104" s="20">
        <v>0</v>
      </c>
      <c r="D104" s="20">
        <v>0</v>
      </c>
      <c r="E104" s="20">
        <v>13287</v>
      </c>
      <c r="F104" s="20">
        <v>19322</v>
      </c>
      <c r="G104" s="20">
        <f>SUM(C104:F104)</f>
        <v>32609</v>
      </c>
      <c r="H104" s="21" t="s">
        <v>205</v>
      </c>
      <c r="I104" s="21" t="s">
        <v>205</v>
      </c>
      <c r="J104" s="21">
        <v>20.537701612903223</v>
      </c>
      <c r="K104" s="21">
        <v>29.865994623655912</v>
      </c>
      <c r="L104" s="21">
        <f t="shared" si="14"/>
        <v>50.403696236559135</v>
      </c>
    </row>
    <row r="105" spans="1:12" s="36" customFormat="1">
      <c r="A105" s="35"/>
      <c r="B105" s="35" t="s">
        <v>132</v>
      </c>
      <c r="C105" s="17"/>
      <c r="D105" s="17"/>
      <c r="E105" s="17">
        <v>13287</v>
      </c>
      <c r="F105" s="17">
        <v>19322</v>
      </c>
      <c r="G105" s="27">
        <f>C105+D105+E105+F105</f>
        <v>32609</v>
      </c>
      <c r="H105" s="71" t="s">
        <v>205</v>
      </c>
      <c r="I105" s="27"/>
      <c r="J105" s="27">
        <v>20.537701612903223</v>
      </c>
      <c r="K105" s="27">
        <v>29.865994623655912</v>
      </c>
      <c r="L105" s="27">
        <f t="shared" si="14"/>
        <v>50.403696236559135</v>
      </c>
    </row>
    <row r="106" spans="1:12" s="36" customFormat="1">
      <c r="A106" s="18">
        <v>33</v>
      </c>
      <c r="B106" s="19" t="s">
        <v>61</v>
      </c>
      <c r="C106" s="20">
        <v>569095</v>
      </c>
      <c r="D106" s="20">
        <v>77016</v>
      </c>
      <c r="E106" s="20">
        <v>4558489</v>
      </c>
      <c r="F106" s="20">
        <v>1935923</v>
      </c>
      <c r="G106" s="20">
        <f>SUM(C106:F106)</f>
        <v>7140523</v>
      </c>
      <c r="H106" s="21">
        <v>879.64952956989237</v>
      </c>
      <c r="I106" s="21">
        <v>119.04354838709676</v>
      </c>
      <c r="J106" s="21">
        <v>7046.0515456989242</v>
      </c>
      <c r="K106" s="21">
        <v>2992.354099462365</v>
      </c>
      <c r="L106" s="21">
        <f t="shared" si="14"/>
        <v>11037.098723118279</v>
      </c>
    </row>
    <row r="107" spans="1:12" s="36" customFormat="1">
      <c r="A107" s="35"/>
      <c r="B107" s="35" t="s">
        <v>133</v>
      </c>
      <c r="C107" s="17">
        <v>569095</v>
      </c>
      <c r="D107" s="17">
        <v>77016</v>
      </c>
      <c r="E107" s="17">
        <v>4558489</v>
      </c>
      <c r="F107" s="17">
        <v>1935923</v>
      </c>
      <c r="G107" s="27">
        <f>C107+D107+E107+F107</f>
        <v>7140523</v>
      </c>
      <c r="H107" s="27">
        <v>879.64952956989237</v>
      </c>
      <c r="I107" s="27"/>
      <c r="J107" s="27">
        <v>7046.0515456989242</v>
      </c>
      <c r="K107" s="27">
        <v>2992.354099462365</v>
      </c>
      <c r="L107" s="27">
        <f t="shared" si="14"/>
        <v>10918.055174731182</v>
      </c>
    </row>
    <row r="108" spans="1:12" s="36" customFormat="1">
      <c r="A108" s="18">
        <v>34</v>
      </c>
      <c r="B108" s="72" t="s">
        <v>214</v>
      </c>
      <c r="C108" s="20">
        <v>0</v>
      </c>
      <c r="D108" s="20">
        <v>0</v>
      </c>
      <c r="E108" s="20">
        <v>326099</v>
      </c>
      <c r="F108" s="20">
        <v>0</v>
      </c>
      <c r="G108" s="20">
        <f>SUM(C108:F108)</f>
        <v>326099</v>
      </c>
      <c r="H108" s="20" t="s">
        <v>205</v>
      </c>
      <c r="I108" s="20" t="s">
        <v>205</v>
      </c>
      <c r="J108" s="20">
        <v>504.05087365591396</v>
      </c>
      <c r="K108" s="20" t="s">
        <v>205</v>
      </c>
      <c r="L108" s="20">
        <f t="shared" si="14"/>
        <v>504.05087365591396</v>
      </c>
    </row>
    <row r="109" spans="1:12" s="36" customFormat="1">
      <c r="A109" s="35"/>
      <c r="B109" s="35" t="s">
        <v>215</v>
      </c>
      <c r="C109" s="17">
        <v>0</v>
      </c>
      <c r="D109" s="17">
        <v>0</v>
      </c>
      <c r="E109" s="17">
        <v>326099</v>
      </c>
      <c r="F109" s="17">
        <v>0</v>
      </c>
      <c r="G109" s="27">
        <f>C109+D109+E109+F109</f>
        <v>326099</v>
      </c>
      <c r="H109" s="71" t="s">
        <v>205</v>
      </c>
      <c r="I109" s="71"/>
      <c r="J109" s="71">
        <v>504.05087365591396</v>
      </c>
      <c r="K109" s="71" t="s">
        <v>205</v>
      </c>
      <c r="L109" s="71">
        <f t="shared" si="14"/>
        <v>504.05087365591396</v>
      </c>
    </row>
    <row r="110" spans="1:12" s="36" customFormat="1">
      <c r="A110" s="18">
        <v>35</v>
      </c>
      <c r="B110" s="72" t="s">
        <v>206</v>
      </c>
      <c r="C110" s="20">
        <v>0</v>
      </c>
      <c r="D110" s="20">
        <v>0</v>
      </c>
      <c r="E110" s="20">
        <v>20970</v>
      </c>
      <c r="F110" s="20">
        <v>53409</v>
      </c>
      <c r="G110" s="20">
        <f>SUM(C110:F110)</f>
        <v>74379</v>
      </c>
      <c r="H110" s="20" t="s">
        <v>205</v>
      </c>
      <c r="I110" s="20" t="s">
        <v>205</v>
      </c>
      <c r="J110" s="20">
        <v>32.413306451612897</v>
      </c>
      <c r="K110" s="20">
        <v>82.554233870967735</v>
      </c>
      <c r="L110" s="20">
        <f t="shared" si="14"/>
        <v>114.96754032258063</v>
      </c>
    </row>
    <row r="111" spans="1:12" s="36" customFormat="1">
      <c r="A111" s="35"/>
      <c r="B111" s="35" t="s">
        <v>207</v>
      </c>
      <c r="C111" s="17">
        <v>0</v>
      </c>
      <c r="D111" s="17">
        <v>0</v>
      </c>
      <c r="E111" s="17">
        <v>20970</v>
      </c>
      <c r="F111" s="17">
        <v>53409</v>
      </c>
      <c r="G111" s="27">
        <f>C111+D111+E111+F111</f>
        <v>74379</v>
      </c>
      <c r="H111" s="71" t="s">
        <v>205</v>
      </c>
      <c r="I111" s="71"/>
      <c r="J111" s="71">
        <v>32.413306451612897</v>
      </c>
      <c r="K111" s="71">
        <v>82.554233870967735</v>
      </c>
      <c r="L111" s="71">
        <f t="shared" si="14"/>
        <v>114.96754032258063</v>
      </c>
    </row>
    <row r="112" spans="1:12" s="36" customFormat="1">
      <c r="A112" s="18">
        <v>36</v>
      </c>
      <c r="B112" s="19" t="s">
        <v>63</v>
      </c>
      <c r="C112" s="20">
        <v>0</v>
      </c>
      <c r="D112" s="20">
        <v>0</v>
      </c>
      <c r="E112" s="20">
        <v>433458</v>
      </c>
      <c r="F112" s="73">
        <v>72332</v>
      </c>
      <c r="G112" s="20">
        <f>SUM(C112:F112)</f>
        <v>505790</v>
      </c>
      <c r="H112" s="21" t="s">
        <v>205</v>
      </c>
      <c r="I112" s="21" t="s">
        <v>205</v>
      </c>
      <c r="J112" s="21">
        <v>669.99556451612898</v>
      </c>
      <c r="K112" s="21">
        <v>111.80349462365591</v>
      </c>
      <c r="L112" s="21">
        <f t="shared" si="14"/>
        <v>781.79905913978484</v>
      </c>
    </row>
    <row r="113" spans="1:12" s="36" customFormat="1" ht="30">
      <c r="A113" s="35"/>
      <c r="B113" s="38" t="s">
        <v>134</v>
      </c>
      <c r="C113" s="17"/>
      <c r="D113" s="17"/>
      <c r="E113" s="17">
        <v>433458</v>
      </c>
      <c r="F113" s="17">
        <v>72332</v>
      </c>
      <c r="G113" s="27">
        <f>SUM(C113:F113)</f>
        <v>505790</v>
      </c>
      <c r="H113" s="27"/>
      <c r="I113" s="27"/>
      <c r="J113" s="27">
        <v>669.99556451612898</v>
      </c>
      <c r="K113" s="27">
        <v>111.80349462365591</v>
      </c>
      <c r="L113" s="27">
        <f t="shared" si="14"/>
        <v>781.79905913978484</v>
      </c>
    </row>
    <row r="114" spans="1:12" s="36" customFormat="1">
      <c r="A114" s="18">
        <v>37</v>
      </c>
      <c r="B114" s="19" t="s">
        <v>64</v>
      </c>
      <c r="C114" s="20">
        <v>189618</v>
      </c>
      <c r="D114" s="20">
        <v>0</v>
      </c>
      <c r="E114" s="20">
        <v>87538</v>
      </c>
      <c r="F114" s="20">
        <v>90610</v>
      </c>
      <c r="G114" s="20">
        <f>SUM(C114:F114)</f>
        <v>367766</v>
      </c>
      <c r="H114" s="21">
        <v>293.09233870967739</v>
      </c>
      <c r="I114" s="21" t="s">
        <v>205</v>
      </c>
      <c r="J114" s="21">
        <v>135.30739247311826</v>
      </c>
      <c r="K114" s="21">
        <v>140.05577956989245</v>
      </c>
      <c r="L114" s="21">
        <f t="shared" si="14"/>
        <v>568.45551075268816</v>
      </c>
    </row>
    <row r="115" spans="1:12" s="36" customFormat="1">
      <c r="A115" s="35"/>
      <c r="B115" s="35" t="s">
        <v>135</v>
      </c>
      <c r="C115" s="17">
        <v>189618</v>
      </c>
      <c r="D115" s="17"/>
      <c r="E115" s="17">
        <v>87538</v>
      </c>
      <c r="F115" s="17">
        <v>90610</v>
      </c>
      <c r="G115" s="27">
        <f t="shared" ref="G115" si="15">G114</f>
        <v>367766</v>
      </c>
      <c r="H115" s="27">
        <v>293.09233870967739</v>
      </c>
      <c r="I115" s="27"/>
      <c r="J115" s="27">
        <v>135.30739247311826</v>
      </c>
      <c r="K115" s="27">
        <v>140.05577956989245</v>
      </c>
      <c r="L115" s="27">
        <f t="shared" si="14"/>
        <v>568.45551075268816</v>
      </c>
    </row>
    <row r="116" spans="1:12" s="36" customFormat="1">
      <c r="A116" s="23">
        <v>38</v>
      </c>
      <c r="B116" s="24" t="s">
        <v>65</v>
      </c>
      <c r="C116" s="25">
        <v>0</v>
      </c>
      <c r="D116" s="25">
        <v>0</v>
      </c>
      <c r="E116" s="25">
        <v>241361</v>
      </c>
      <c r="F116" s="25">
        <v>62106</v>
      </c>
      <c r="G116" s="25">
        <f t="shared" ref="G116:G121" si="16">SUM(C116:F116)</f>
        <v>303467</v>
      </c>
      <c r="H116" s="26" t="s">
        <v>205</v>
      </c>
      <c r="I116" s="26" t="s">
        <v>205</v>
      </c>
      <c r="J116" s="26">
        <v>373.07143817204303</v>
      </c>
      <c r="K116" s="26">
        <v>95.997177419354827</v>
      </c>
      <c r="L116" s="26">
        <f t="shared" si="14"/>
        <v>469.06861559139787</v>
      </c>
    </row>
    <row r="117" spans="1:12" s="36" customFormat="1" ht="30">
      <c r="A117" s="35"/>
      <c r="B117" s="38" t="s">
        <v>136</v>
      </c>
      <c r="C117" s="17"/>
      <c r="D117" s="17"/>
      <c r="E117" s="17">
        <v>57926.64</v>
      </c>
      <c r="F117" s="17">
        <v>3788.4659999999999</v>
      </c>
      <c r="G117" s="27">
        <f t="shared" si="16"/>
        <v>61715.106</v>
      </c>
      <c r="H117" s="27"/>
      <c r="I117" s="27"/>
      <c r="J117" s="27">
        <v>89.537145161290312</v>
      </c>
      <c r="K117" s="27">
        <v>5.8558278225806442</v>
      </c>
      <c r="L117" s="27">
        <f t="shared" si="14"/>
        <v>95.392972983870962</v>
      </c>
    </row>
    <row r="118" spans="1:12" s="36" customFormat="1">
      <c r="A118" s="35"/>
      <c r="B118" s="35" t="s">
        <v>137</v>
      </c>
      <c r="C118" s="17"/>
      <c r="D118" s="17"/>
      <c r="E118" s="17">
        <v>183434.36</v>
      </c>
      <c r="F118" s="17">
        <v>58317.534</v>
      </c>
      <c r="G118" s="27">
        <f t="shared" si="16"/>
        <v>241751.89399999997</v>
      </c>
      <c r="H118" s="27"/>
      <c r="I118" s="27"/>
      <c r="J118" s="27">
        <v>283.53429301075266</v>
      </c>
      <c r="K118" s="27">
        <v>90.141349596774191</v>
      </c>
      <c r="L118" s="27">
        <f t="shared" si="14"/>
        <v>373.67564260752687</v>
      </c>
    </row>
    <row r="119" spans="1:12" s="36" customFormat="1">
      <c r="A119" s="23">
        <v>39</v>
      </c>
      <c r="B119" s="24" t="s">
        <v>66</v>
      </c>
      <c r="C119" s="25">
        <v>0</v>
      </c>
      <c r="D119" s="25">
        <v>137185</v>
      </c>
      <c r="E119" s="25">
        <v>927994</v>
      </c>
      <c r="F119" s="25">
        <v>1103770</v>
      </c>
      <c r="G119" s="25">
        <f>SUM(C119:F119)</f>
        <v>2168949</v>
      </c>
      <c r="H119" s="26" t="s">
        <v>205</v>
      </c>
      <c r="I119" s="26">
        <v>212.04670698924727</v>
      </c>
      <c r="J119" s="26">
        <v>1434.3993279569891</v>
      </c>
      <c r="K119" s="26">
        <v>1706.0961021505375</v>
      </c>
      <c r="L119" s="26">
        <f>H119+I119+J119+K119</f>
        <v>3352.5421370967738</v>
      </c>
    </row>
    <row r="120" spans="1:12" s="36" customFormat="1">
      <c r="A120" s="35"/>
      <c r="B120" s="35" t="s">
        <v>138</v>
      </c>
      <c r="C120" s="17"/>
      <c r="D120" s="17">
        <v>137185</v>
      </c>
      <c r="E120" s="17">
        <v>927994</v>
      </c>
      <c r="F120" s="17">
        <v>1103770</v>
      </c>
      <c r="G120" s="27">
        <f t="shared" si="16"/>
        <v>2168949</v>
      </c>
      <c r="H120" s="27"/>
      <c r="I120" s="27">
        <v>212.04670698924727</v>
      </c>
      <c r="J120" s="27">
        <v>1434.3993279569891</v>
      </c>
      <c r="K120" s="27">
        <v>1706.0961021505375</v>
      </c>
      <c r="L120" s="27">
        <f>H120+I120+J120+K120</f>
        <v>3352.5421370967738</v>
      </c>
    </row>
    <row r="121" spans="1:12" s="36" customFormat="1">
      <c r="A121" s="23">
        <v>40</v>
      </c>
      <c r="B121" s="24" t="s">
        <v>67</v>
      </c>
      <c r="C121" s="25">
        <v>0</v>
      </c>
      <c r="D121" s="25">
        <v>0</v>
      </c>
      <c r="E121" s="25">
        <v>422561</v>
      </c>
      <c r="F121" s="25">
        <v>599800</v>
      </c>
      <c r="G121" s="25">
        <f t="shared" si="16"/>
        <v>1022361</v>
      </c>
      <c r="H121" s="26" t="s">
        <v>205</v>
      </c>
      <c r="I121" s="26" t="s">
        <v>205</v>
      </c>
      <c r="J121" s="26">
        <v>653.15208333333328</v>
      </c>
      <c r="K121" s="26">
        <v>927.11021505376334</v>
      </c>
      <c r="L121" s="26">
        <f>H121+I121+J121+K121</f>
        <v>1580.2622983870965</v>
      </c>
    </row>
    <row r="122" spans="1:12" s="36" customFormat="1">
      <c r="A122" s="35"/>
      <c r="B122" s="35" t="s">
        <v>139</v>
      </c>
      <c r="C122" s="17"/>
      <c r="D122" s="17"/>
      <c r="E122" s="17">
        <v>422561</v>
      </c>
      <c r="F122" s="17">
        <v>599800</v>
      </c>
      <c r="G122" s="27">
        <f>SUM(C122:F122)</f>
        <v>1022361</v>
      </c>
      <c r="H122" s="27"/>
      <c r="I122" s="27"/>
      <c r="J122" s="27">
        <v>653.15208333333328</v>
      </c>
      <c r="K122" s="27">
        <v>927.11021505376334</v>
      </c>
      <c r="L122" s="27">
        <f>SUM(H122:K122)</f>
        <v>1580.2622983870965</v>
      </c>
    </row>
    <row r="123" spans="1:12" s="36" customFormat="1">
      <c r="A123" s="23">
        <v>41</v>
      </c>
      <c r="B123" s="24" t="s">
        <v>69</v>
      </c>
      <c r="C123" s="25">
        <v>129361</v>
      </c>
      <c r="D123" s="25">
        <v>0</v>
      </c>
      <c r="E123" s="25">
        <v>1214548</v>
      </c>
      <c r="F123" s="25">
        <v>407584</v>
      </c>
      <c r="G123" s="25">
        <f t="shared" ref="G123:G133" si="17">SUM(C123:F123)</f>
        <v>1751493</v>
      </c>
      <c r="H123" s="26">
        <v>199.95315860215052</v>
      </c>
      <c r="I123" s="26" t="s">
        <v>205</v>
      </c>
      <c r="J123" s="26">
        <v>1877.3255376344084</v>
      </c>
      <c r="K123" s="26">
        <v>630.00215053763441</v>
      </c>
      <c r="L123" s="26">
        <f>H123+I123+J123+K123</f>
        <v>2707.2808467741934</v>
      </c>
    </row>
    <row r="124" spans="1:12" s="36" customFormat="1">
      <c r="A124" s="35"/>
      <c r="B124" s="35" t="s">
        <v>140</v>
      </c>
      <c r="C124" s="17">
        <v>129361</v>
      </c>
      <c r="D124" s="17"/>
      <c r="E124" s="17">
        <v>356956</v>
      </c>
      <c r="F124" s="17">
        <v>105972</v>
      </c>
      <c r="G124" s="27">
        <f>SUM(C124:F124)</f>
        <v>592289</v>
      </c>
      <c r="H124" s="27">
        <v>199.95315860215052</v>
      </c>
      <c r="I124" s="27"/>
      <c r="J124" s="27">
        <v>551.74650537634398</v>
      </c>
      <c r="K124" s="27">
        <v>163.80080645161289</v>
      </c>
      <c r="L124" s="27">
        <f t="shared" ref="L124:L130" si="18">H124+I124+J124+K124</f>
        <v>915.50047043010738</v>
      </c>
    </row>
    <row r="125" spans="1:12" s="36" customFormat="1">
      <c r="A125" s="35"/>
      <c r="B125" s="35" t="s">
        <v>141</v>
      </c>
      <c r="C125" s="17"/>
      <c r="D125" s="17"/>
      <c r="E125" s="17">
        <v>116354</v>
      </c>
      <c r="F125" s="17"/>
      <c r="G125" s="27">
        <f t="shared" si="17"/>
        <v>116354</v>
      </c>
      <c r="H125" s="27"/>
      <c r="I125" s="27"/>
      <c r="J125" s="27">
        <v>179.84825268817201</v>
      </c>
      <c r="K125" s="27"/>
      <c r="L125" s="27">
        <f t="shared" si="18"/>
        <v>179.84825268817201</v>
      </c>
    </row>
    <row r="126" spans="1:12" s="36" customFormat="1">
      <c r="A126" s="35"/>
      <c r="B126" s="35" t="s">
        <v>142</v>
      </c>
      <c r="C126" s="17"/>
      <c r="D126" s="17"/>
      <c r="E126" s="17">
        <v>17489</v>
      </c>
      <c r="F126" s="17"/>
      <c r="G126" s="27">
        <f t="shared" si="17"/>
        <v>17489</v>
      </c>
      <c r="H126" s="27"/>
      <c r="I126" s="27"/>
      <c r="J126" s="27">
        <v>27.032728494623655</v>
      </c>
      <c r="K126" s="27"/>
      <c r="L126" s="27">
        <f t="shared" si="18"/>
        <v>27.032728494623655</v>
      </c>
    </row>
    <row r="127" spans="1:12" s="36" customFormat="1">
      <c r="A127" s="35"/>
      <c r="B127" s="35" t="s">
        <v>143</v>
      </c>
      <c r="C127" s="17"/>
      <c r="D127" s="17"/>
      <c r="E127" s="17">
        <v>43967</v>
      </c>
      <c r="F127" s="17">
        <v>33463</v>
      </c>
      <c r="G127" s="27">
        <f t="shared" si="17"/>
        <v>77430</v>
      </c>
      <c r="H127" s="27"/>
      <c r="I127" s="27"/>
      <c r="J127" s="27">
        <v>67.959744623655908</v>
      </c>
      <c r="K127" s="27">
        <v>51.723723118279565</v>
      </c>
      <c r="L127" s="27">
        <f t="shared" si="18"/>
        <v>119.68346774193547</v>
      </c>
    </row>
    <row r="128" spans="1:12" s="36" customFormat="1" ht="30" customHeight="1">
      <c r="A128" s="35"/>
      <c r="B128" s="35" t="s">
        <v>144</v>
      </c>
      <c r="C128" s="17"/>
      <c r="D128" s="17"/>
      <c r="E128" s="17">
        <v>37164</v>
      </c>
      <c r="F128" s="17">
        <v>50947</v>
      </c>
      <c r="G128" s="27">
        <f t="shared" si="17"/>
        <v>88111</v>
      </c>
      <c r="H128" s="27"/>
      <c r="I128" s="27"/>
      <c r="J128" s="27">
        <v>57.444354838709671</v>
      </c>
      <c r="K128" s="27">
        <v>78.748723118279571</v>
      </c>
      <c r="L128" s="27">
        <f t="shared" si="18"/>
        <v>136.19307795698924</v>
      </c>
    </row>
    <row r="129" spans="1:12" s="36" customFormat="1">
      <c r="A129" s="35"/>
      <c r="B129" s="35" t="s">
        <v>145</v>
      </c>
      <c r="C129" s="17"/>
      <c r="D129" s="17"/>
      <c r="E129" s="17">
        <v>71780</v>
      </c>
      <c r="F129" s="17">
        <v>132261</v>
      </c>
      <c r="G129" s="27">
        <f t="shared" si="17"/>
        <v>204041</v>
      </c>
      <c r="H129" s="27"/>
      <c r="I129" s="27"/>
      <c r="J129" s="27">
        <v>110.9502688172043</v>
      </c>
      <c r="K129" s="27">
        <v>204.43568548387097</v>
      </c>
      <c r="L129" s="27">
        <f t="shared" si="18"/>
        <v>315.38595430107529</v>
      </c>
    </row>
    <row r="130" spans="1:12" s="36" customFormat="1">
      <c r="A130" s="35"/>
      <c r="B130" s="35" t="s">
        <v>146</v>
      </c>
      <c r="C130" s="17"/>
      <c r="D130" s="17"/>
      <c r="E130" s="17">
        <v>570838</v>
      </c>
      <c r="F130" s="17">
        <v>84941</v>
      </c>
      <c r="G130" s="27">
        <f t="shared" si="17"/>
        <v>655779</v>
      </c>
      <c r="H130" s="27"/>
      <c r="I130" s="27"/>
      <c r="J130" s="27">
        <v>882.3436827956989</v>
      </c>
      <c r="K130" s="27">
        <v>131.29321236559139</v>
      </c>
      <c r="L130" s="27">
        <f t="shared" si="18"/>
        <v>1013.6368951612903</v>
      </c>
    </row>
    <row r="131" spans="1:12" s="36" customFormat="1">
      <c r="A131" s="23">
        <v>42</v>
      </c>
      <c r="B131" s="39" t="s">
        <v>70</v>
      </c>
      <c r="C131" s="40">
        <v>0</v>
      </c>
      <c r="D131" s="40">
        <v>0</v>
      </c>
      <c r="E131" s="40">
        <v>463461</v>
      </c>
      <c r="F131" s="40">
        <v>84887</v>
      </c>
      <c r="G131" s="25">
        <f t="shared" si="17"/>
        <v>548348</v>
      </c>
      <c r="H131" s="41" t="s">
        <v>205</v>
      </c>
      <c r="I131" s="41" t="s">
        <v>205</v>
      </c>
      <c r="J131" s="26">
        <v>716.37116935483857</v>
      </c>
      <c r="K131" s="26">
        <v>131.20974462365589</v>
      </c>
      <c r="L131" s="26">
        <f>H131+I131+J131+K131</f>
        <v>847.58091397849444</v>
      </c>
    </row>
    <row r="132" spans="1:12" s="36" customFormat="1" ht="30">
      <c r="A132" s="35"/>
      <c r="B132" s="38" t="s">
        <v>147</v>
      </c>
      <c r="C132" s="17"/>
      <c r="D132" s="17"/>
      <c r="E132" s="17">
        <v>463461</v>
      </c>
      <c r="F132" s="17">
        <v>84887</v>
      </c>
      <c r="G132" s="27">
        <f t="shared" si="17"/>
        <v>548348</v>
      </c>
      <c r="H132" s="27"/>
      <c r="I132" s="27"/>
      <c r="J132" s="27">
        <v>716.37116935483857</v>
      </c>
      <c r="K132" s="27">
        <v>131.20974462365589</v>
      </c>
      <c r="L132" s="27">
        <f>SUM(H132:K132)</f>
        <v>847.58091397849444</v>
      </c>
    </row>
    <row r="133" spans="1:12" s="36" customFormat="1">
      <c r="A133" s="23">
        <v>43</v>
      </c>
      <c r="B133" s="24" t="s">
        <v>72</v>
      </c>
      <c r="C133" s="25">
        <v>12909</v>
      </c>
      <c r="D133" s="25">
        <v>0</v>
      </c>
      <c r="E133" s="25">
        <v>3636225</v>
      </c>
      <c r="F133" s="25">
        <v>2980707</v>
      </c>
      <c r="G133" s="25">
        <f t="shared" si="17"/>
        <v>6629841</v>
      </c>
      <c r="H133" s="26">
        <v>19.953427419354838</v>
      </c>
      <c r="I133" s="26" t="s">
        <v>205</v>
      </c>
      <c r="J133" s="26">
        <v>5620.5090725806449</v>
      </c>
      <c r="K133" s="26">
        <v>4607.2756048387091</v>
      </c>
      <c r="L133" s="26">
        <f>H133+I133+J133+K133</f>
        <v>10247.738104838709</v>
      </c>
    </row>
    <row r="134" spans="1:12" s="36" customFormat="1">
      <c r="A134" s="35"/>
      <c r="B134" s="35" t="s">
        <v>148</v>
      </c>
      <c r="C134" s="17">
        <v>12909</v>
      </c>
      <c r="D134" s="17"/>
      <c r="E134" s="17">
        <v>3636225</v>
      </c>
      <c r="F134" s="17">
        <v>2980707</v>
      </c>
      <c r="G134" s="27">
        <f>C134+D134+E134+F134</f>
        <v>6629841</v>
      </c>
      <c r="H134" s="27">
        <v>19.953427419354838</v>
      </c>
      <c r="I134" s="27"/>
      <c r="J134" s="27">
        <v>5620.5090725806449</v>
      </c>
      <c r="K134" s="27">
        <v>4607.2756048387091</v>
      </c>
      <c r="L134" s="27">
        <f>H134+I134+J134+K134</f>
        <v>10247.738104838709</v>
      </c>
    </row>
    <row r="135" spans="1:12" s="36" customFormat="1">
      <c r="A135" s="23">
        <v>44</v>
      </c>
      <c r="B135" s="24" t="s">
        <v>219</v>
      </c>
      <c r="C135" s="25">
        <v>0</v>
      </c>
      <c r="D135" s="25">
        <v>0</v>
      </c>
      <c r="E135" s="25">
        <v>190021</v>
      </c>
      <c r="F135" s="25">
        <v>0</v>
      </c>
      <c r="G135" s="25">
        <f t="shared" ref="G135:G136" si="19">SUM(C135:F135)</f>
        <v>190021</v>
      </c>
      <c r="H135" s="26" t="s">
        <v>205</v>
      </c>
      <c r="I135" s="26" t="s">
        <v>205</v>
      </c>
      <c r="J135" s="26">
        <v>293.71525537634409</v>
      </c>
      <c r="K135" s="26" t="s">
        <v>205</v>
      </c>
      <c r="L135" s="26">
        <f>H135+I135+J135+K135</f>
        <v>293.71525537634409</v>
      </c>
    </row>
    <row r="136" spans="1:12" s="36" customFormat="1">
      <c r="A136" s="35"/>
      <c r="B136" s="35" t="s">
        <v>149</v>
      </c>
      <c r="C136" s="17"/>
      <c r="D136" s="17"/>
      <c r="E136" s="17">
        <v>190021</v>
      </c>
      <c r="F136" s="17"/>
      <c r="G136" s="27">
        <f t="shared" si="19"/>
        <v>190021</v>
      </c>
      <c r="H136" s="27"/>
      <c r="I136" s="27"/>
      <c r="J136" s="27">
        <v>293.71525537634409</v>
      </c>
      <c r="K136" s="27"/>
      <c r="L136" s="27">
        <f>H136+I136+J136+K136</f>
        <v>293.71525537634409</v>
      </c>
    </row>
    <row r="137" spans="1:12" s="36" customFormat="1">
      <c r="A137" s="23">
        <v>45</v>
      </c>
      <c r="B137" s="24" t="s">
        <v>75</v>
      </c>
      <c r="C137" s="25">
        <v>690331</v>
      </c>
      <c r="D137" s="25">
        <v>0</v>
      </c>
      <c r="E137" s="25">
        <v>8842104</v>
      </c>
      <c r="F137" s="25">
        <v>3988449</v>
      </c>
      <c r="G137" s="25">
        <f>SUM(C137:F137)</f>
        <v>13520884</v>
      </c>
      <c r="H137" s="26">
        <v>1067.043884408602</v>
      </c>
      <c r="I137" s="26" t="s">
        <v>205</v>
      </c>
      <c r="J137" s="26">
        <v>13667.230645161289</v>
      </c>
      <c r="K137" s="26">
        <v>6164.9413306451606</v>
      </c>
      <c r="L137" s="26">
        <f>H137+I137+J137+K137</f>
        <v>20899.215860215052</v>
      </c>
    </row>
    <row r="138" spans="1:12" s="36" customFormat="1">
      <c r="A138" s="35"/>
      <c r="B138" s="35" t="s">
        <v>150</v>
      </c>
      <c r="C138" s="17">
        <v>690331</v>
      </c>
      <c r="D138" s="17"/>
      <c r="E138" s="17">
        <v>3625262.6399999997</v>
      </c>
      <c r="F138" s="17">
        <v>1316188.1700000002</v>
      </c>
      <c r="G138" s="27">
        <f>SUM(C138:F138)</f>
        <v>5631781.8099999996</v>
      </c>
      <c r="H138" s="27">
        <v>1067.043884408602</v>
      </c>
      <c r="I138" s="27"/>
      <c r="J138" s="27">
        <v>5603.5645645161276</v>
      </c>
      <c r="K138" s="27">
        <v>2034.4306391129035</v>
      </c>
      <c r="L138" s="27">
        <f>SUM(H138:K138)</f>
        <v>8705.0390880376326</v>
      </c>
    </row>
    <row r="139" spans="1:12" s="36" customFormat="1">
      <c r="A139" s="35"/>
      <c r="B139" s="35" t="s">
        <v>151</v>
      </c>
      <c r="C139" s="17"/>
      <c r="D139" s="17"/>
      <c r="E139" s="17">
        <v>5216841.3599999994</v>
      </c>
      <c r="F139" s="17">
        <v>2672260.83</v>
      </c>
      <c r="G139" s="27">
        <f>SUM(C139:F139)</f>
        <v>7889102.1899999995</v>
      </c>
      <c r="H139" s="27"/>
      <c r="I139" s="27"/>
      <c r="J139" s="27">
        <v>8063.66608064516</v>
      </c>
      <c r="K139" s="27">
        <v>4130.5106915322576</v>
      </c>
      <c r="L139" s="27">
        <f>SUM(H139:K139)</f>
        <v>12194.176772177418</v>
      </c>
    </row>
    <row r="140" spans="1:12" s="36" customFormat="1">
      <c r="A140" s="23">
        <v>46</v>
      </c>
      <c r="B140" s="24" t="s">
        <v>77</v>
      </c>
      <c r="C140" s="25">
        <v>10698</v>
      </c>
      <c r="D140" s="25">
        <v>0</v>
      </c>
      <c r="E140" s="25">
        <v>1126410</v>
      </c>
      <c r="F140" s="25">
        <v>725075</v>
      </c>
      <c r="G140" s="25">
        <f>SUM(C140:F140)</f>
        <v>1862183</v>
      </c>
      <c r="H140" s="26">
        <v>16.535887096774193</v>
      </c>
      <c r="I140" s="26" t="s">
        <v>205</v>
      </c>
      <c r="J140" s="26">
        <v>1741.0907258064515</v>
      </c>
      <c r="K140" s="26">
        <v>1120.7476478494623</v>
      </c>
      <c r="L140" s="26">
        <f>H140+I140+J140+K140</f>
        <v>2878.3742607526879</v>
      </c>
    </row>
    <row r="141" spans="1:12" s="36" customFormat="1">
      <c r="A141" s="35"/>
      <c r="B141" s="35" t="s">
        <v>152</v>
      </c>
      <c r="C141" s="17"/>
      <c r="D141" s="17"/>
      <c r="E141" s="17">
        <v>1126410</v>
      </c>
      <c r="F141" s="17">
        <v>725075</v>
      </c>
      <c r="G141" s="27">
        <f>F141+E141</f>
        <v>1851485</v>
      </c>
      <c r="H141" s="27"/>
      <c r="I141" s="27"/>
      <c r="J141" s="27">
        <v>1741.0907258064515</v>
      </c>
      <c r="K141" s="27">
        <v>1120.7476478494623</v>
      </c>
      <c r="L141" s="27">
        <f>H141+I141+J141+K141</f>
        <v>2861.8383736559135</v>
      </c>
    </row>
    <row r="142" spans="1:12" s="36" customFormat="1">
      <c r="A142" s="23">
        <v>47</v>
      </c>
      <c r="B142" s="24" t="s">
        <v>78</v>
      </c>
      <c r="C142" s="42">
        <v>989669</v>
      </c>
      <c r="D142" s="25">
        <v>0</v>
      </c>
      <c r="E142" s="42">
        <v>3718625</v>
      </c>
      <c r="F142" s="42">
        <v>2681677</v>
      </c>
      <c r="G142" s="25">
        <f>SUM(C142:F142)</f>
        <v>7389971</v>
      </c>
      <c r="H142" s="26">
        <v>1529.7303091397848</v>
      </c>
      <c r="I142" s="26" t="s">
        <v>205</v>
      </c>
      <c r="J142" s="26">
        <v>5747.8746639784949</v>
      </c>
      <c r="K142" s="26">
        <v>4145.0652553763439</v>
      </c>
      <c r="L142" s="26">
        <f>H142+I142+J142+K142</f>
        <v>11422.670228494622</v>
      </c>
    </row>
    <row r="143" spans="1:12" s="36" customFormat="1">
      <c r="A143" s="35"/>
      <c r="B143" s="35" t="s">
        <v>153</v>
      </c>
      <c r="C143" s="17">
        <v>989669</v>
      </c>
      <c r="D143" s="17"/>
      <c r="E143" s="17">
        <v>332445</v>
      </c>
      <c r="F143" s="17">
        <v>454812</v>
      </c>
      <c r="G143" s="27">
        <f t="shared" ref="G143:G148" si="20">SUM(C143:F143)</f>
        <v>1776926</v>
      </c>
      <c r="H143" s="27">
        <v>1529.7303091397848</v>
      </c>
      <c r="I143" s="27"/>
      <c r="J143" s="27">
        <v>513.85987903225805</v>
      </c>
      <c r="K143" s="27">
        <v>703.00241935483859</v>
      </c>
      <c r="L143" s="27">
        <f t="shared" ref="L143:L148" si="21">SUM(H143:K143)</f>
        <v>2746.5926075268817</v>
      </c>
    </row>
    <row r="144" spans="1:12" s="36" customFormat="1">
      <c r="A144" s="35"/>
      <c r="B144" s="35" t="s">
        <v>154</v>
      </c>
      <c r="C144" s="17"/>
      <c r="D144" s="17"/>
      <c r="E144" s="17">
        <v>1600496</v>
      </c>
      <c r="F144" s="17">
        <v>1275674</v>
      </c>
      <c r="G144" s="27">
        <f t="shared" si="20"/>
        <v>2876170</v>
      </c>
      <c r="H144" s="27"/>
      <c r="I144" s="27"/>
      <c r="J144" s="27">
        <v>2473.8849462365588</v>
      </c>
      <c r="K144" s="27">
        <v>1971.8079301075265</v>
      </c>
      <c r="L144" s="27">
        <f t="shared" si="21"/>
        <v>4445.6928763440856</v>
      </c>
    </row>
    <row r="145" spans="1:12" s="36" customFormat="1">
      <c r="A145" s="35"/>
      <c r="B145" s="35" t="s">
        <v>155</v>
      </c>
      <c r="C145" s="17"/>
      <c r="D145" s="17"/>
      <c r="E145" s="17">
        <v>805082</v>
      </c>
      <c r="F145" s="17"/>
      <c r="G145" s="27">
        <f t="shared" si="20"/>
        <v>805082</v>
      </c>
      <c r="H145" s="27"/>
      <c r="I145" s="27"/>
      <c r="J145" s="27">
        <v>1244.4143817204299</v>
      </c>
      <c r="K145" s="27"/>
      <c r="L145" s="27">
        <f t="shared" si="21"/>
        <v>1244.4143817204299</v>
      </c>
    </row>
    <row r="146" spans="1:12" s="36" customFormat="1">
      <c r="A146" s="35"/>
      <c r="B146" s="35" t="s">
        <v>156</v>
      </c>
      <c r="C146" s="17"/>
      <c r="D146" s="17"/>
      <c r="E146" s="17">
        <v>536599</v>
      </c>
      <c r="F146" s="17">
        <v>812280</v>
      </c>
      <c r="G146" s="27">
        <f t="shared" si="20"/>
        <v>1348879</v>
      </c>
      <c r="H146" s="27"/>
      <c r="I146" s="27"/>
      <c r="J146" s="27">
        <v>829.42049731182794</v>
      </c>
      <c r="K146" s="27">
        <v>1255.5403225806451</v>
      </c>
      <c r="L146" s="27">
        <f t="shared" si="21"/>
        <v>2084.960819892473</v>
      </c>
    </row>
    <row r="147" spans="1:12" s="36" customFormat="1">
      <c r="A147" s="35"/>
      <c r="B147" s="35" t="s">
        <v>157</v>
      </c>
      <c r="C147" s="17"/>
      <c r="D147" s="17"/>
      <c r="E147" s="17">
        <v>77347</v>
      </c>
      <c r="F147" s="17">
        <v>138911</v>
      </c>
      <c r="G147" s="27">
        <f t="shared" si="20"/>
        <v>216258</v>
      </c>
      <c r="H147" s="27"/>
      <c r="I147" s="27"/>
      <c r="J147" s="27">
        <v>119.55517473118279</v>
      </c>
      <c r="K147" s="27">
        <v>214.71458333333334</v>
      </c>
      <c r="L147" s="27">
        <f t="shared" si="21"/>
        <v>334.26975806451611</v>
      </c>
    </row>
    <row r="148" spans="1:12" s="36" customFormat="1">
      <c r="A148" s="35"/>
      <c r="B148" s="35" t="s">
        <v>158</v>
      </c>
      <c r="C148" s="17"/>
      <c r="D148" s="17"/>
      <c r="E148" s="17">
        <v>366656</v>
      </c>
      <c r="F148" s="17"/>
      <c r="G148" s="27">
        <f t="shared" si="20"/>
        <v>366656</v>
      </c>
      <c r="H148" s="27"/>
      <c r="I148" s="27"/>
      <c r="J148" s="27">
        <v>566.73978494623645</v>
      </c>
      <c r="K148" s="27"/>
      <c r="L148" s="27">
        <f t="shared" si="21"/>
        <v>566.73978494623645</v>
      </c>
    </row>
    <row r="149" spans="1:12" s="36" customFormat="1">
      <c r="A149" s="23">
        <v>48</v>
      </c>
      <c r="B149" s="24" t="s">
        <v>80</v>
      </c>
      <c r="C149" s="25">
        <v>947385</v>
      </c>
      <c r="D149" s="25">
        <v>127200</v>
      </c>
      <c r="E149" s="42">
        <v>4056463</v>
      </c>
      <c r="F149" s="25">
        <v>1214671</v>
      </c>
      <c r="G149" s="25">
        <f>SUM(C149:F149)</f>
        <v>6345719</v>
      </c>
      <c r="H149" s="26">
        <v>1464.3719758064515</v>
      </c>
      <c r="I149" s="26">
        <v>196.61290322580643</v>
      </c>
      <c r="J149" s="26">
        <v>6270.0704973118272</v>
      </c>
      <c r="K149" s="26">
        <v>1877.5156586021503</v>
      </c>
      <c r="L149" s="26">
        <f>H149+I149+J149+K149</f>
        <v>9808.5710349462352</v>
      </c>
    </row>
    <row r="150" spans="1:12" s="36" customFormat="1">
      <c r="A150" s="35"/>
      <c r="B150" s="35" t="s">
        <v>159</v>
      </c>
      <c r="C150" s="17">
        <v>947385</v>
      </c>
      <c r="D150" s="17">
        <v>127200</v>
      </c>
      <c r="E150" s="17">
        <v>2173305</v>
      </c>
      <c r="F150" s="17">
        <v>806678</v>
      </c>
      <c r="G150" s="27">
        <f>C150+D150+E150+F150</f>
        <v>4054568</v>
      </c>
      <c r="H150" s="27">
        <v>1464.3719758064515</v>
      </c>
      <c r="I150" s="27">
        <v>196.61290322580643</v>
      </c>
      <c r="J150" s="27">
        <v>3359.2752016129029</v>
      </c>
      <c r="K150" s="27">
        <v>1246.881317204301</v>
      </c>
      <c r="L150" s="27">
        <f>H150+I150+J150+K150</f>
        <v>6267.141397849462</v>
      </c>
    </row>
    <row r="151" spans="1:12" s="36" customFormat="1">
      <c r="A151" s="35"/>
      <c r="B151" s="35" t="s">
        <v>160</v>
      </c>
      <c r="C151" s="17"/>
      <c r="D151" s="17"/>
      <c r="E151" s="17">
        <v>1801941</v>
      </c>
      <c r="F151" s="17">
        <v>394339</v>
      </c>
      <c r="G151" s="27">
        <f>C151+D151+E151+F151</f>
        <v>2196280</v>
      </c>
      <c r="H151" s="27"/>
      <c r="I151" s="27"/>
      <c r="J151" s="27">
        <v>2785.2582661290321</v>
      </c>
      <c r="K151" s="27">
        <v>609.52936827956978</v>
      </c>
      <c r="L151" s="27">
        <f>H151+I151+J151+K151</f>
        <v>3394.7876344086017</v>
      </c>
    </row>
    <row r="152" spans="1:12" s="36" customFormat="1">
      <c r="A152" s="35"/>
      <c r="B152" s="35" t="s">
        <v>161</v>
      </c>
      <c r="C152" s="17"/>
      <c r="D152" s="17"/>
      <c r="E152" s="17">
        <v>81217</v>
      </c>
      <c r="F152" s="17">
        <v>13654</v>
      </c>
      <c r="G152" s="27">
        <f>C152+D152+E152+F152</f>
        <v>94871</v>
      </c>
      <c r="H152" s="27"/>
      <c r="I152" s="27"/>
      <c r="J152" s="27">
        <v>125.53702956989245</v>
      </c>
      <c r="K152" s="27">
        <v>21.104973118279567</v>
      </c>
      <c r="L152" s="27">
        <f>H152+I152+J152+K152</f>
        <v>146.64200268817203</v>
      </c>
    </row>
    <row r="153" spans="1:12" s="36" customFormat="1">
      <c r="A153" s="23">
        <v>49</v>
      </c>
      <c r="B153" s="24" t="s">
        <v>81</v>
      </c>
      <c r="C153" s="25">
        <v>179830</v>
      </c>
      <c r="D153" s="25">
        <v>6862</v>
      </c>
      <c r="E153" s="43">
        <v>5551200</v>
      </c>
      <c r="F153" s="41">
        <v>4332579</v>
      </c>
      <c r="G153" s="25">
        <f>SUM(C153:F153)</f>
        <v>10070471</v>
      </c>
      <c r="H153" s="26">
        <v>277.96303763440858</v>
      </c>
      <c r="I153" s="26">
        <v>10.606586021505375</v>
      </c>
      <c r="J153" s="26">
        <v>8580.4838709677406</v>
      </c>
      <c r="K153" s="26">
        <v>6696.8627016129021</v>
      </c>
      <c r="L153" s="26">
        <f>H153+I153+J153+K153</f>
        <v>15565.916196236558</v>
      </c>
    </row>
    <row r="154" spans="1:12" s="36" customFormat="1">
      <c r="A154" s="35"/>
      <c r="B154" s="35" t="s">
        <v>162</v>
      </c>
      <c r="C154" s="17">
        <v>179830</v>
      </c>
      <c r="D154" s="17">
        <v>6862</v>
      </c>
      <c r="E154" s="17">
        <v>5551200</v>
      </c>
      <c r="F154" s="17">
        <v>4332579</v>
      </c>
      <c r="G154" s="17">
        <f>G153</f>
        <v>10070471</v>
      </c>
      <c r="H154" s="27"/>
      <c r="I154" s="27">
        <v>10.606586021505375</v>
      </c>
      <c r="J154" s="27">
        <v>8580.4838709677406</v>
      </c>
      <c r="K154" s="27">
        <v>6696.8627016129021</v>
      </c>
      <c r="L154" s="27">
        <f t="shared" ref="L154:L165" si="22">H154+I154+J154+K154</f>
        <v>15287.953158602148</v>
      </c>
    </row>
    <row r="155" spans="1:12" s="36" customFormat="1">
      <c r="A155" s="23">
        <v>50</v>
      </c>
      <c r="B155" s="24" t="s">
        <v>83</v>
      </c>
      <c r="C155" s="25">
        <v>11704</v>
      </c>
      <c r="D155" s="25">
        <v>0</v>
      </c>
      <c r="E155" s="42">
        <v>968605</v>
      </c>
      <c r="F155" s="25">
        <v>1012366</v>
      </c>
      <c r="G155" s="25">
        <f t="shared" ref="G155:G166" si="23">SUM(C155:F155)</f>
        <v>1992675</v>
      </c>
      <c r="H155" s="26">
        <v>18.090860215053763</v>
      </c>
      <c r="I155" s="26" t="s">
        <v>205</v>
      </c>
      <c r="J155" s="26">
        <v>1497.1717069892472</v>
      </c>
      <c r="K155" s="26">
        <v>1564.8130376344086</v>
      </c>
      <c r="L155" s="26">
        <f t="shared" si="22"/>
        <v>3080.0756048387093</v>
      </c>
    </row>
    <row r="156" spans="1:12" s="36" customFormat="1">
      <c r="A156" s="35"/>
      <c r="B156" s="35" t="s">
        <v>163</v>
      </c>
      <c r="C156" s="17">
        <v>11704</v>
      </c>
      <c r="D156" s="17"/>
      <c r="E156" s="17">
        <v>968605</v>
      </c>
      <c r="F156" s="17">
        <v>1012366</v>
      </c>
      <c r="G156" s="27">
        <f t="shared" si="23"/>
        <v>1992675</v>
      </c>
      <c r="H156" s="27">
        <v>18.090860215053763</v>
      </c>
      <c r="I156" s="27"/>
      <c r="J156" s="27">
        <v>1497.1717069892472</v>
      </c>
      <c r="K156" s="27">
        <v>1564.8130376344086</v>
      </c>
      <c r="L156" s="27">
        <f t="shared" si="22"/>
        <v>3080.0756048387093</v>
      </c>
    </row>
    <row r="157" spans="1:12" s="36" customFormat="1">
      <c r="A157" s="23">
        <v>51</v>
      </c>
      <c r="B157" s="24" t="s">
        <v>85</v>
      </c>
      <c r="C157" s="25">
        <v>92810</v>
      </c>
      <c r="D157" s="25">
        <v>0</v>
      </c>
      <c r="E157" s="25">
        <v>2681146</v>
      </c>
      <c r="F157" s="25">
        <v>1102482</v>
      </c>
      <c r="G157" s="25">
        <f t="shared" si="23"/>
        <v>3876438</v>
      </c>
      <c r="H157" s="26">
        <v>143.45631720430106</v>
      </c>
      <c r="I157" s="26" t="s">
        <v>205</v>
      </c>
      <c r="J157" s="26">
        <v>4144.2444892473113</v>
      </c>
      <c r="K157" s="26">
        <v>1704.1052419354837</v>
      </c>
      <c r="L157" s="26">
        <f t="shared" si="22"/>
        <v>5991.8060483870959</v>
      </c>
    </row>
    <row r="158" spans="1:12" s="36" customFormat="1">
      <c r="A158" s="35"/>
      <c r="B158" s="35" t="s">
        <v>164</v>
      </c>
      <c r="C158" s="17">
        <v>92810</v>
      </c>
      <c r="D158" s="17"/>
      <c r="E158" s="17">
        <v>174274.49000000002</v>
      </c>
      <c r="F158" s="17">
        <v>131195.35800000001</v>
      </c>
      <c r="G158" s="27">
        <f t="shared" si="23"/>
        <v>398279.848</v>
      </c>
      <c r="H158" s="27">
        <v>143.45631720430106</v>
      </c>
      <c r="I158" s="27"/>
      <c r="J158" s="27">
        <v>269.37589180107528</v>
      </c>
      <c r="K158" s="27">
        <v>202.78852379032259</v>
      </c>
      <c r="L158" s="27">
        <f t="shared" si="22"/>
        <v>615.62073279569893</v>
      </c>
    </row>
    <row r="159" spans="1:12" s="36" customFormat="1">
      <c r="A159" s="35"/>
      <c r="B159" s="35" t="s">
        <v>165</v>
      </c>
      <c r="C159" s="17"/>
      <c r="D159" s="17"/>
      <c r="E159" s="17">
        <v>69709.796000000002</v>
      </c>
      <c r="F159" s="17"/>
      <c r="G159" s="27">
        <f t="shared" si="23"/>
        <v>69709.796000000002</v>
      </c>
      <c r="H159" s="27"/>
      <c r="I159" s="27"/>
      <c r="J159" s="27">
        <v>107.7503567204301</v>
      </c>
      <c r="K159" s="27"/>
      <c r="L159" s="27">
        <f t="shared" si="22"/>
        <v>107.7503567204301</v>
      </c>
    </row>
    <row r="160" spans="1:12" s="36" customFormat="1">
      <c r="A160" s="35"/>
      <c r="B160" s="35" t="s">
        <v>166</v>
      </c>
      <c r="C160" s="17"/>
      <c r="D160" s="17"/>
      <c r="E160" s="17">
        <v>214491.68</v>
      </c>
      <c r="F160" s="17">
        <v>46304.244000000006</v>
      </c>
      <c r="G160" s="27">
        <f t="shared" si="23"/>
        <v>260795.924</v>
      </c>
      <c r="H160" s="27"/>
      <c r="I160" s="27"/>
      <c r="J160" s="27">
        <v>331.53955913978496</v>
      </c>
      <c r="K160" s="27">
        <v>71.572420161290324</v>
      </c>
      <c r="L160" s="27">
        <f t="shared" si="22"/>
        <v>403.11197930107528</v>
      </c>
    </row>
    <row r="161" spans="1:12" s="36" customFormat="1">
      <c r="A161" s="35"/>
      <c r="B161" s="35" t="s">
        <v>167</v>
      </c>
      <c r="C161" s="17"/>
      <c r="D161" s="17"/>
      <c r="E161" s="17">
        <v>900865.0560000001</v>
      </c>
      <c r="F161" s="17">
        <v>243648.522</v>
      </c>
      <c r="G161" s="27">
        <f t="shared" si="23"/>
        <v>1144513.5780000002</v>
      </c>
      <c r="H161" s="27"/>
      <c r="I161" s="27"/>
      <c r="J161" s="27">
        <v>1392.4661483870968</v>
      </c>
      <c r="K161" s="27">
        <v>376.60725846774187</v>
      </c>
      <c r="L161" s="27">
        <f t="shared" si="22"/>
        <v>1769.0734068548386</v>
      </c>
    </row>
    <row r="162" spans="1:12" s="36" customFormat="1">
      <c r="A162" s="35"/>
      <c r="B162" s="35" t="s">
        <v>168</v>
      </c>
      <c r="C162" s="17"/>
      <c r="D162" s="17"/>
      <c r="E162" s="17">
        <v>943763.39199999941</v>
      </c>
      <c r="F162" s="17">
        <v>447607.69200000004</v>
      </c>
      <c r="G162" s="27">
        <f t="shared" si="23"/>
        <v>1391371.0839999993</v>
      </c>
      <c r="H162" s="27"/>
      <c r="I162" s="27"/>
      <c r="J162" s="27">
        <v>1458.7740602150527</v>
      </c>
      <c r="K162" s="27">
        <v>691.86672822580647</v>
      </c>
      <c r="L162" s="27">
        <f t="shared" si="22"/>
        <v>2150.6407884408591</v>
      </c>
    </row>
    <row r="163" spans="1:12" s="36" customFormat="1">
      <c r="A163" s="35"/>
      <c r="B163" s="35" t="s">
        <v>169</v>
      </c>
      <c r="C163" s="17"/>
      <c r="D163" s="17"/>
      <c r="E163" s="17">
        <v>150144.17600000001</v>
      </c>
      <c r="F163" s="17">
        <v>82686.149999999994</v>
      </c>
      <c r="G163" s="27">
        <f t="shared" si="23"/>
        <v>232830.326</v>
      </c>
      <c r="H163" s="27"/>
      <c r="I163" s="27"/>
      <c r="J163" s="27">
        <v>232.07769139784943</v>
      </c>
      <c r="K163" s="27">
        <v>127.80789314516127</v>
      </c>
      <c r="L163" s="27">
        <f t="shared" si="22"/>
        <v>359.88558454301074</v>
      </c>
    </row>
    <row r="164" spans="1:12" s="36" customFormat="1">
      <c r="A164" s="35"/>
      <c r="B164" s="35" t="s">
        <v>170</v>
      </c>
      <c r="C164" s="17"/>
      <c r="D164" s="17"/>
      <c r="E164" s="17">
        <v>136738.446</v>
      </c>
      <c r="F164" s="17">
        <v>54021.618000000002</v>
      </c>
      <c r="G164" s="27">
        <f t="shared" si="23"/>
        <v>190760.06400000001</v>
      </c>
      <c r="H164" s="27"/>
      <c r="I164" s="27"/>
      <c r="J164" s="27">
        <v>211.35646895161287</v>
      </c>
      <c r="K164" s="27">
        <v>83.501156854838698</v>
      </c>
      <c r="L164" s="27">
        <f t="shared" si="22"/>
        <v>294.85762580645155</v>
      </c>
    </row>
    <row r="165" spans="1:12" s="36" customFormat="1">
      <c r="A165" s="35"/>
      <c r="B165" s="35" t="s">
        <v>171</v>
      </c>
      <c r="C165" s="17"/>
      <c r="D165" s="17"/>
      <c r="E165" s="17">
        <v>91158.964000000007</v>
      </c>
      <c r="F165" s="17">
        <v>97018.415999999997</v>
      </c>
      <c r="G165" s="27">
        <f t="shared" si="23"/>
        <v>188177.38</v>
      </c>
      <c r="H165" s="27"/>
      <c r="I165" s="27"/>
      <c r="J165" s="27">
        <v>140.9043126344086</v>
      </c>
      <c r="K165" s="27">
        <v>149.96126129032257</v>
      </c>
      <c r="L165" s="27">
        <f t="shared" si="22"/>
        <v>290.86557392473117</v>
      </c>
    </row>
    <row r="166" spans="1:12" s="36" customFormat="1">
      <c r="A166" s="23">
        <v>52</v>
      </c>
      <c r="B166" s="24" t="s">
        <v>87</v>
      </c>
      <c r="C166" s="25">
        <v>283668</v>
      </c>
      <c r="D166" s="25">
        <v>0</v>
      </c>
      <c r="E166" s="42">
        <v>1371431</v>
      </c>
      <c r="F166" s="25">
        <v>591953</v>
      </c>
      <c r="G166" s="25">
        <f t="shared" si="23"/>
        <v>2247052</v>
      </c>
      <c r="H166" s="26">
        <v>438.46532258064508</v>
      </c>
      <c r="I166" s="26" t="s">
        <v>205</v>
      </c>
      <c r="J166" s="26">
        <v>2119.8194220430105</v>
      </c>
      <c r="K166" s="26">
        <v>914.98111559139772</v>
      </c>
      <c r="L166" s="26">
        <f>H166+I166+J166+K166</f>
        <v>3473.2658602150532</v>
      </c>
    </row>
    <row r="167" spans="1:12" s="36" customFormat="1">
      <c r="A167" s="35"/>
      <c r="B167" s="35" t="s">
        <v>172</v>
      </c>
      <c r="C167" s="17">
        <v>283668</v>
      </c>
      <c r="D167" s="17">
        <v>0</v>
      </c>
      <c r="E167" s="17">
        <v>1371431</v>
      </c>
      <c r="F167" s="17">
        <v>591953</v>
      </c>
      <c r="G167" s="27">
        <f>G166*100%</f>
        <v>2247052</v>
      </c>
      <c r="H167" s="27">
        <v>438.46532258064508</v>
      </c>
      <c r="I167" s="27"/>
      <c r="J167" s="27">
        <v>2119.8194220430105</v>
      </c>
      <c r="K167" s="27">
        <v>914.98111559139772</v>
      </c>
      <c r="L167" s="27">
        <f>SUM(H167:K167)</f>
        <v>3473.2658602150532</v>
      </c>
    </row>
    <row r="168" spans="1:12" s="36" customFormat="1">
      <c r="A168" s="23">
        <v>53</v>
      </c>
      <c r="B168" s="24" t="s">
        <v>89</v>
      </c>
      <c r="C168" s="25">
        <v>13299</v>
      </c>
      <c r="D168" s="25">
        <v>0</v>
      </c>
      <c r="E168" s="42">
        <v>2046228</v>
      </c>
      <c r="F168" s="25">
        <v>927949</v>
      </c>
      <c r="G168" s="25">
        <f>SUM(C168:F168)</f>
        <v>2987476</v>
      </c>
      <c r="H168" s="26">
        <v>20.556249999999999</v>
      </c>
      <c r="I168" s="26" t="s">
        <v>205</v>
      </c>
      <c r="J168" s="26">
        <v>3162.8524193548387</v>
      </c>
      <c r="K168" s="26">
        <v>1434.3297715053761</v>
      </c>
      <c r="L168" s="26">
        <f t="shared" ref="L168:L206" si="24">SUM(H168:K168)</f>
        <v>4617.7384408602147</v>
      </c>
    </row>
    <row r="169" spans="1:12" s="36" customFormat="1">
      <c r="A169" s="35"/>
      <c r="B169" s="35" t="s">
        <v>173</v>
      </c>
      <c r="C169" s="17">
        <v>13299</v>
      </c>
      <c r="D169" s="17">
        <v>0</v>
      </c>
      <c r="E169" s="17">
        <v>2046228</v>
      </c>
      <c r="F169" s="17">
        <v>927949</v>
      </c>
      <c r="G169" s="27">
        <f>G168*100%</f>
        <v>2987476</v>
      </c>
      <c r="H169" s="27"/>
      <c r="I169" s="27" t="s">
        <v>205</v>
      </c>
      <c r="J169" s="27">
        <v>3162.8524193548387</v>
      </c>
      <c r="K169" s="27">
        <v>1434.3297715053761</v>
      </c>
      <c r="L169" s="27">
        <f t="shared" si="24"/>
        <v>4597.1821908602151</v>
      </c>
    </row>
    <row r="170" spans="1:12" s="36" customFormat="1">
      <c r="A170" s="23">
        <v>54</v>
      </c>
      <c r="B170" s="24" t="s">
        <v>91</v>
      </c>
      <c r="C170" s="25">
        <v>0</v>
      </c>
      <c r="D170" s="25">
        <v>0</v>
      </c>
      <c r="E170" s="42">
        <v>138888</v>
      </c>
      <c r="F170" s="25">
        <v>178528</v>
      </c>
      <c r="G170" s="25">
        <f>SUM(C170:F170)</f>
        <v>317416</v>
      </c>
      <c r="H170" s="26" t="s">
        <v>205</v>
      </c>
      <c r="I170" s="26" t="s">
        <v>205</v>
      </c>
      <c r="J170" s="26">
        <v>214.67903225806452</v>
      </c>
      <c r="K170" s="26">
        <v>275.95053763440859</v>
      </c>
      <c r="L170" s="26">
        <f t="shared" si="24"/>
        <v>490.62956989247311</v>
      </c>
    </row>
    <row r="171" spans="1:12" s="36" customFormat="1">
      <c r="A171" s="35"/>
      <c r="B171" s="35" t="s">
        <v>174</v>
      </c>
      <c r="C171" s="17"/>
      <c r="D171" s="17"/>
      <c r="E171" s="17">
        <v>138888</v>
      </c>
      <c r="F171" s="17">
        <v>178528</v>
      </c>
      <c r="G171" s="27">
        <f>G170</f>
        <v>317416</v>
      </c>
      <c r="H171" s="27"/>
      <c r="I171" s="27"/>
      <c r="J171" s="27">
        <v>214.67903225806452</v>
      </c>
      <c r="K171" s="27">
        <v>275.95053763440859</v>
      </c>
      <c r="L171" s="27">
        <f t="shared" si="24"/>
        <v>490.62956989247311</v>
      </c>
    </row>
    <row r="172" spans="1:12" s="36" customFormat="1">
      <c r="A172" s="23">
        <v>55</v>
      </c>
      <c r="B172" s="24" t="s">
        <v>93</v>
      </c>
      <c r="C172" s="25">
        <v>888477</v>
      </c>
      <c r="D172" s="25">
        <v>0</v>
      </c>
      <c r="E172" s="42">
        <v>5461144</v>
      </c>
      <c r="F172" s="25">
        <v>1387112.6</v>
      </c>
      <c r="G172" s="25">
        <f>SUM(C172:F172)</f>
        <v>7736733.5999999996</v>
      </c>
      <c r="H172" s="26">
        <v>1373.3179435483869</v>
      </c>
      <c r="I172" s="26" t="s">
        <v>205</v>
      </c>
      <c r="J172" s="26">
        <v>8441.2844086021505</v>
      </c>
      <c r="K172" s="26">
        <v>2144.0584543010755</v>
      </c>
      <c r="L172" s="26">
        <f t="shared" si="24"/>
        <v>11958.660806451613</v>
      </c>
    </row>
    <row r="173" spans="1:12" s="36" customFormat="1">
      <c r="A173" s="35"/>
      <c r="B173" s="35" t="s">
        <v>175</v>
      </c>
      <c r="C173" s="17">
        <v>888477</v>
      </c>
      <c r="D173" s="17">
        <v>0</v>
      </c>
      <c r="E173" s="17">
        <v>5461144</v>
      </c>
      <c r="F173" s="17">
        <v>1387112.6</v>
      </c>
      <c r="G173" s="27">
        <f>G172*100%</f>
        <v>7736733.5999999996</v>
      </c>
      <c r="H173" s="27">
        <v>1373.3179435483869</v>
      </c>
      <c r="I173" s="27"/>
      <c r="J173" s="27">
        <v>8441.2844086021505</v>
      </c>
      <c r="K173" s="27">
        <v>2144.0584543010755</v>
      </c>
      <c r="L173" s="27">
        <f t="shared" si="24"/>
        <v>11958.660806451613</v>
      </c>
    </row>
    <row r="174" spans="1:12" s="36" customFormat="1">
      <c r="A174" s="23">
        <v>56</v>
      </c>
      <c r="B174" s="24" t="s">
        <v>94</v>
      </c>
      <c r="C174" s="25">
        <v>662385</v>
      </c>
      <c r="D174" s="25">
        <v>0</v>
      </c>
      <c r="E174" s="25">
        <v>2093202</v>
      </c>
      <c r="F174" s="25">
        <v>2465697</v>
      </c>
      <c r="G174" s="25">
        <f t="shared" ref="G174:G202" si="25">SUM(C174:F174)</f>
        <v>5221284</v>
      </c>
      <c r="H174" s="26">
        <v>1023.8477822580644</v>
      </c>
      <c r="I174" s="26" t="s">
        <v>205</v>
      </c>
      <c r="J174" s="26">
        <v>3235.4600806451608</v>
      </c>
      <c r="K174" s="26">
        <v>3811.2252016129028</v>
      </c>
      <c r="L174" s="26">
        <f t="shared" si="24"/>
        <v>8070.5330645161284</v>
      </c>
    </row>
    <row r="175" spans="1:12" s="36" customFormat="1">
      <c r="A175" s="35"/>
      <c r="B175" s="35" t="s">
        <v>176</v>
      </c>
      <c r="C175" s="17">
        <v>662385</v>
      </c>
      <c r="D175" s="17"/>
      <c r="E175" s="17">
        <v>1759755</v>
      </c>
      <c r="F175" s="17">
        <v>2183552</v>
      </c>
      <c r="G175" s="27">
        <f>SUM(C175:F175)</f>
        <v>4605692</v>
      </c>
      <c r="H175" s="27">
        <v>1023.8477822580644</v>
      </c>
      <c r="I175" s="27"/>
      <c r="J175" s="27">
        <v>2720.0514112903224</v>
      </c>
      <c r="K175" s="27">
        <v>3375.1139784946236</v>
      </c>
      <c r="L175" s="27">
        <f t="shared" si="24"/>
        <v>7119.0131720430109</v>
      </c>
    </row>
    <row r="176" spans="1:12" s="36" customFormat="1">
      <c r="A176" s="35"/>
      <c r="B176" s="35" t="s">
        <v>177</v>
      </c>
      <c r="C176" s="17"/>
      <c r="D176" s="17"/>
      <c r="E176" s="17">
        <v>333447</v>
      </c>
      <c r="F176" s="17">
        <v>222667</v>
      </c>
      <c r="G176" s="27">
        <f t="shared" si="25"/>
        <v>556114</v>
      </c>
      <c r="H176" s="27"/>
      <c r="I176" s="27"/>
      <c r="J176" s="27">
        <v>515.40866935483871</v>
      </c>
      <c r="K176" s="27">
        <v>344.17614247311826</v>
      </c>
      <c r="L176" s="27">
        <f t="shared" si="24"/>
        <v>859.58481182795697</v>
      </c>
    </row>
    <row r="177" spans="1:12" s="36" customFormat="1">
      <c r="A177" s="35"/>
      <c r="B177" s="35" t="s">
        <v>178</v>
      </c>
      <c r="C177" s="17"/>
      <c r="D177" s="17"/>
      <c r="E177" s="17"/>
      <c r="F177" s="17">
        <v>59478</v>
      </c>
      <c r="G177" s="27">
        <f t="shared" si="25"/>
        <v>59478</v>
      </c>
      <c r="H177" s="27"/>
      <c r="I177" s="27"/>
      <c r="J177" s="27"/>
      <c r="K177" s="27">
        <v>91.935080645161278</v>
      </c>
      <c r="L177" s="27">
        <f t="shared" si="24"/>
        <v>91.935080645161278</v>
      </c>
    </row>
    <row r="178" spans="1:12" s="36" customFormat="1">
      <c r="A178" s="23">
        <v>57</v>
      </c>
      <c r="B178" s="24" t="s">
        <v>96</v>
      </c>
      <c r="C178" s="25">
        <v>613037</v>
      </c>
      <c r="D178" s="25">
        <v>0</v>
      </c>
      <c r="E178" s="25">
        <v>1718507</v>
      </c>
      <c r="F178" s="25">
        <v>1302153</v>
      </c>
      <c r="G178" s="25">
        <f t="shared" si="25"/>
        <v>3633697</v>
      </c>
      <c r="H178" s="26">
        <v>947.57063172043001</v>
      </c>
      <c r="I178" s="26" t="s">
        <v>205</v>
      </c>
      <c r="J178" s="26">
        <v>2656.2944220430104</v>
      </c>
      <c r="K178" s="26">
        <v>2012.7364919354836</v>
      </c>
      <c r="L178" s="26">
        <f t="shared" si="24"/>
        <v>5616.6015456989244</v>
      </c>
    </row>
    <row r="179" spans="1:12" s="36" customFormat="1">
      <c r="A179" s="35"/>
      <c r="B179" s="35" t="s">
        <v>179</v>
      </c>
      <c r="C179" s="17">
        <v>613037</v>
      </c>
      <c r="D179" s="17"/>
      <c r="E179" s="17">
        <v>1718507</v>
      </c>
      <c r="F179" s="17">
        <v>1302153</v>
      </c>
      <c r="G179" s="27">
        <f t="shared" si="25"/>
        <v>3633697</v>
      </c>
      <c r="H179" s="27">
        <v>947.57063172043001</v>
      </c>
      <c r="I179" s="27"/>
      <c r="J179" s="27">
        <v>2656.2944220430104</v>
      </c>
      <c r="K179" s="27">
        <v>2012.7364919354836</v>
      </c>
      <c r="L179" s="27">
        <f t="shared" si="24"/>
        <v>5616.6015456989244</v>
      </c>
    </row>
    <row r="180" spans="1:12" s="36" customFormat="1">
      <c r="A180" s="23">
        <v>58</v>
      </c>
      <c r="B180" s="24" t="s">
        <v>97</v>
      </c>
      <c r="C180" s="25">
        <v>120692</v>
      </c>
      <c r="D180" s="25">
        <v>0</v>
      </c>
      <c r="E180" s="25">
        <v>1703806</v>
      </c>
      <c r="F180" s="25">
        <v>892077</v>
      </c>
      <c r="G180" s="25">
        <f t="shared" si="25"/>
        <v>2716575</v>
      </c>
      <c r="H180" s="26">
        <v>186.55349462365589</v>
      </c>
      <c r="I180" s="26" t="s">
        <v>205</v>
      </c>
      <c r="J180" s="26">
        <v>2633.5711021505376</v>
      </c>
      <c r="K180" s="26">
        <v>1378.8824596774193</v>
      </c>
      <c r="L180" s="26">
        <f t="shared" si="24"/>
        <v>4199.0070564516127</v>
      </c>
    </row>
    <row r="181" spans="1:12" s="36" customFormat="1">
      <c r="A181" s="35"/>
      <c r="B181" s="35" t="s">
        <v>180</v>
      </c>
      <c r="C181" s="17"/>
      <c r="D181" s="17"/>
      <c r="E181" s="17">
        <v>297251</v>
      </c>
      <c r="F181" s="17">
        <v>215829</v>
      </c>
      <c r="G181" s="27">
        <f t="shared" si="25"/>
        <v>513080</v>
      </c>
      <c r="H181" s="27"/>
      <c r="I181" s="27"/>
      <c r="J181" s="27">
        <v>459.46055107526877</v>
      </c>
      <c r="K181" s="27">
        <v>333.60665322580638</v>
      </c>
      <c r="L181" s="27">
        <f t="shared" si="24"/>
        <v>793.06720430107521</v>
      </c>
    </row>
    <row r="182" spans="1:12" s="36" customFormat="1">
      <c r="A182" s="35"/>
      <c r="B182" s="35" t="s">
        <v>181</v>
      </c>
      <c r="C182" s="17"/>
      <c r="D182" s="17"/>
      <c r="E182" s="17">
        <v>132290</v>
      </c>
      <c r="F182" s="17">
        <v>128623</v>
      </c>
      <c r="G182" s="27">
        <f t="shared" si="25"/>
        <v>260913</v>
      </c>
      <c r="H182" s="27"/>
      <c r="I182" s="27"/>
      <c r="J182" s="27">
        <v>204.48051075268816</v>
      </c>
      <c r="K182" s="27">
        <v>198.8124327956989</v>
      </c>
      <c r="L182" s="27">
        <f t="shared" si="24"/>
        <v>403.29294354838703</v>
      </c>
    </row>
    <row r="183" spans="1:12" s="36" customFormat="1">
      <c r="A183" s="35"/>
      <c r="B183" s="35" t="s">
        <v>182</v>
      </c>
      <c r="C183" s="17"/>
      <c r="D183" s="17"/>
      <c r="E183" s="17">
        <v>34519</v>
      </c>
      <c r="F183" s="17">
        <v>893</v>
      </c>
      <c r="G183" s="27">
        <f t="shared" si="25"/>
        <v>35412</v>
      </c>
      <c r="H183" s="27"/>
      <c r="I183" s="27"/>
      <c r="J183" s="27">
        <v>53.355981182795695</v>
      </c>
      <c r="K183" s="27">
        <v>1.3803091397849461</v>
      </c>
      <c r="L183" s="27">
        <f t="shared" si="24"/>
        <v>54.736290322580643</v>
      </c>
    </row>
    <row r="184" spans="1:12" s="36" customFormat="1">
      <c r="A184" s="35"/>
      <c r="B184" s="35" t="s">
        <v>211</v>
      </c>
      <c r="C184" s="17"/>
      <c r="D184" s="17"/>
      <c r="E184" s="17">
        <v>1386</v>
      </c>
      <c r="F184" s="17">
        <v>14758</v>
      </c>
      <c r="G184" s="27">
        <f t="shared" si="25"/>
        <v>16144</v>
      </c>
      <c r="H184" s="27"/>
      <c r="I184" s="27"/>
      <c r="J184" s="27"/>
      <c r="K184" s="27">
        <v>22.811424731182793</v>
      </c>
      <c r="L184" s="27">
        <f t="shared" si="24"/>
        <v>22.811424731182793</v>
      </c>
    </row>
    <row r="185" spans="1:12" s="36" customFormat="1">
      <c r="A185" s="35"/>
      <c r="B185" s="35" t="s">
        <v>184</v>
      </c>
      <c r="C185" s="17"/>
      <c r="D185" s="17"/>
      <c r="E185" s="17">
        <v>318886</v>
      </c>
      <c r="F185" s="17"/>
      <c r="G185" s="27">
        <f t="shared" si="25"/>
        <v>318886</v>
      </c>
      <c r="H185" s="27"/>
      <c r="I185" s="27"/>
      <c r="J185" s="27">
        <v>492.90174731182793</v>
      </c>
      <c r="K185" s="27"/>
      <c r="L185" s="27">
        <f t="shared" si="24"/>
        <v>492.90174731182793</v>
      </c>
    </row>
    <row r="186" spans="1:12" s="36" customFormat="1">
      <c r="A186" s="35"/>
      <c r="B186" s="35" t="s">
        <v>185</v>
      </c>
      <c r="C186" s="17">
        <v>120692</v>
      </c>
      <c r="D186" s="17"/>
      <c r="E186" s="17">
        <v>79464</v>
      </c>
      <c r="F186" s="17">
        <v>12007</v>
      </c>
      <c r="G186" s="27">
        <f t="shared" si="25"/>
        <v>212163</v>
      </c>
      <c r="H186" s="27">
        <v>186.55349462365589</v>
      </c>
      <c r="I186" s="27"/>
      <c r="J186" s="27">
        <v>122.82741935483871</v>
      </c>
      <c r="K186" s="27">
        <v>18.559206989247308</v>
      </c>
      <c r="L186" s="27">
        <f t="shared" si="24"/>
        <v>327.9401209677419</v>
      </c>
    </row>
    <row r="187" spans="1:12" s="36" customFormat="1">
      <c r="A187" s="35"/>
      <c r="B187" s="35" t="s">
        <v>186</v>
      </c>
      <c r="C187" s="17"/>
      <c r="D187" s="17"/>
      <c r="E187" s="17">
        <v>589197</v>
      </c>
      <c r="F187" s="17">
        <v>502370</v>
      </c>
      <c r="G187" s="27">
        <f t="shared" si="25"/>
        <v>1091567</v>
      </c>
      <c r="H187" s="27"/>
      <c r="I187" s="27"/>
      <c r="J187" s="27">
        <v>910.72116935483859</v>
      </c>
      <c r="K187" s="27">
        <v>776.51276881720423</v>
      </c>
      <c r="L187" s="27">
        <f t="shared" si="24"/>
        <v>1687.2339381720428</v>
      </c>
    </row>
    <row r="188" spans="1:12" s="36" customFormat="1">
      <c r="A188" s="35"/>
      <c r="B188" s="35" t="s">
        <v>187</v>
      </c>
      <c r="C188" s="17"/>
      <c r="D188" s="17"/>
      <c r="E188" s="17">
        <v>250813</v>
      </c>
      <c r="F188" s="17">
        <v>17597</v>
      </c>
      <c r="G188" s="27">
        <f t="shared" si="25"/>
        <v>268410</v>
      </c>
      <c r="H188" s="27"/>
      <c r="I188" s="27"/>
      <c r="J188" s="27">
        <v>387.68138440860213</v>
      </c>
      <c r="K188" s="27"/>
      <c r="L188" s="27">
        <f t="shared" si="24"/>
        <v>387.68138440860213</v>
      </c>
    </row>
    <row r="189" spans="1:12" s="36" customFormat="1">
      <c r="A189" s="18">
        <v>59</v>
      </c>
      <c r="B189" s="44" t="s">
        <v>99</v>
      </c>
      <c r="C189" s="20">
        <v>8789</v>
      </c>
      <c r="D189" s="20">
        <v>54564</v>
      </c>
      <c r="E189" s="20">
        <v>3698918</v>
      </c>
      <c r="F189" s="20">
        <v>811578</v>
      </c>
      <c r="G189" s="20">
        <f t="shared" si="25"/>
        <v>4573849</v>
      </c>
      <c r="H189" s="21">
        <v>13.585147849462365</v>
      </c>
      <c r="I189" s="21">
        <v>84.339516129032262</v>
      </c>
      <c r="J189" s="21">
        <v>5717.4135752688171</v>
      </c>
      <c r="K189" s="21">
        <v>1254.4552419354836</v>
      </c>
      <c r="L189" s="21">
        <f t="shared" si="24"/>
        <v>7069.7934811827945</v>
      </c>
    </row>
    <row r="190" spans="1:12" s="36" customFormat="1">
      <c r="A190" s="35"/>
      <c r="B190" s="35" t="s">
        <v>188</v>
      </c>
      <c r="C190" s="17"/>
      <c r="D190" s="17"/>
      <c r="E190" s="17">
        <v>1105850</v>
      </c>
      <c r="F190" s="17">
        <v>364554</v>
      </c>
      <c r="G190" s="27">
        <f t="shared" si="25"/>
        <v>1470404</v>
      </c>
      <c r="H190" s="27"/>
      <c r="I190" s="27"/>
      <c r="J190" s="27">
        <v>1709.3111559139782</v>
      </c>
      <c r="K190" s="27">
        <v>563.49072580645156</v>
      </c>
      <c r="L190" s="27">
        <f t="shared" si="24"/>
        <v>2272.8018817204297</v>
      </c>
    </row>
    <row r="191" spans="1:12" s="36" customFormat="1">
      <c r="A191" s="35"/>
      <c r="B191" s="35" t="s">
        <v>189</v>
      </c>
      <c r="C191" s="17"/>
      <c r="D191" s="17"/>
      <c r="E191" s="17">
        <v>874713</v>
      </c>
      <c r="F191" s="17">
        <v>51411</v>
      </c>
      <c r="G191" s="27">
        <f t="shared" si="25"/>
        <v>926124</v>
      </c>
      <c r="H191" s="27"/>
      <c r="I191" s="27"/>
      <c r="J191" s="27">
        <v>1352.042943548387</v>
      </c>
      <c r="K191" s="27">
        <v>79.465927419354827</v>
      </c>
      <c r="L191" s="27">
        <f t="shared" si="24"/>
        <v>1431.5088709677418</v>
      </c>
    </row>
    <row r="192" spans="1:12" s="36" customFormat="1">
      <c r="A192" s="35"/>
      <c r="B192" s="35" t="s">
        <v>190</v>
      </c>
      <c r="C192" s="17"/>
      <c r="D192" s="17">
        <v>54564</v>
      </c>
      <c r="E192" s="17">
        <v>512877</v>
      </c>
      <c r="F192" s="17">
        <v>165201</v>
      </c>
      <c r="G192" s="27">
        <f t="shared" si="25"/>
        <v>732642</v>
      </c>
      <c r="H192" s="27"/>
      <c r="I192" s="27">
        <v>84.339516129032262</v>
      </c>
      <c r="J192" s="27">
        <v>792.75342741935481</v>
      </c>
      <c r="K192" s="27">
        <v>255.35100806451609</v>
      </c>
      <c r="L192" s="27">
        <f t="shared" si="24"/>
        <v>1132.4439516129032</v>
      </c>
    </row>
    <row r="193" spans="1:13" s="36" customFormat="1">
      <c r="A193" s="35"/>
      <c r="B193" s="35" t="s">
        <v>191</v>
      </c>
      <c r="C193" s="17"/>
      <c r="D193" s="17"/>
      <c r="E193" s="17">
        <v>283922</v>
      </c>
      <c r="F193" s="17">
        <v>31392</v>
      </c>
      <c r="G193" s="27">
        <f t="shared" si="25"/>
        <v>315314</v>
      </c>
      <c r="H193" s="27"/>
      <c r="I193" s="27"/>
      <c r="J193" s="27">
        <v>438.85793010752684</v>
      </c>
      <c r="K193" s="27">
        <v>48.522580645161291</v>
      </c>
      <c r="L193" s="27">
        <f t="shared" si="24"/>
        <v>487.38051075268811</v>
      </c>
    </row>
    <row r="194" spans="1:13" s="36" customFormat="1">
      <c r="A194" s="35"/>
      <c r="B194" s="35" t="s">
        <v>192</v>
      </c>
      <c r="C194" s="17"/>
      <c r="D194" s="17"/>
      <c r="E194" s="17"/>
      <c r="F194" s="17">
        <v>12553</v>
      </c>
      <c r="G194" s="27">
        <f t="shared" si="25"/>
        <v>12553</v>
      </c>
      <c r="H194" s="27"/>
      <c r="I194" s="27"/>
      <c r="J194" s="27"/>
      <c r="K194" s="27">
        <v>19.403158602150533</v>
      </c>
      <c r="L194" s="27">
        <f t="shared" si="24"/>
        <v>19.403158602150533</v>
      </c>
    </row>
    <row r="195" spans="1:13" s="36" customFormat="1" ht="30">
      <c r="A195" s="35"/>
      <c r="B195" s="38" t="s">
        <v>193</v>
      </c>
      <c r="C195" s="17"/>
      <c r="D195" s="17"/>
      <c r="E195" s="17">
        <v>169832</v>
      </c>
      <c r="F195" s="17"/>
      <c r="G195" s="27">
        <f t="shared" si="25"/>
        <v>169832</v>
      </c>
      <c r="H195" s="27"/>
      <c r="I195" s="27"/>
      <c r="J195" s="27">
        <v>262.50913978494623</v>
      </c>
      <c r="K195" s="27"/>
      <c r="L195" s="27">
        <f t="shared" si="24"/>
        <v>262.50913978494623</v>
      </c>
    </row>
    <row r="196" spans="1:13" s="36" customFormat="1">
      <c r="A196" s="35"/>
      <c r="B196" s="35" t="s">
        <v>194</v>
      </c>
      <c r="C196" s="17"/>
      <c r="D196" s="17"/>
      <c r="E196" s="17">
        <v>699336</v>
      </c>
      <c r="F196" s="17">
        <v>173867</v>
      </c>
      <c r="G196" s="27">
        <f t="shared" si="25"/>
        <v>873203</v>
      </c>
      <c r="H196" s="27"/>
      <c r="I196" s="27"/>
      <c r="J196" s="27">
        <v>1080.9629032258065</v>
      </c>
      <c r="K196" s="27">
        <v>268.74603494623653</v>
      </c>
      <c r="L196" s="27">
        <f t="shared" si="24"/>
        <v>1349.708938172043</v>
      </c>
    </row>
    <row r="197" spans="1:13" s="36" customFormat="1">
      <c r="A197" s="35"/>
      <c r="B197" s="35" t="s">
        <v>195</v>
      </c>
      <c r="C197" s="17"/>
      <c r="D197" s="17"/>
      <c r="E197" s="17">
        <v>18765</v>
      </c>
      <c r="F197" s="17"/>
      <c r="G197" s="27">
        <f t="shared" si="25"/>
        <v>18765</v>
      </c>
      <c r="H197" s="27"/>
      <c r="I197" s="27"/>
      <c r="J197" s="27">
        <v>29.005040322580644</v>
      </c>
      <c r="K197" s="27"/>
      <c r="L197" s="27">
        <f t="shared" si="24"/>
        <v>29.005040322580644</v>
      </c>
    </row>
    <row r="198" spans="1:13" s="36" customFormat="1">
      <c r="A198" s="35"/>
      <c r="B198" s="35" t="s">
        <v>196</v>
      </c>
      <c r="C198" s="17"/>
      <c r="D198" s="17"/>
      <c r="E198" s="17">
        <v>33623</v>
      </c>
      <c r="F198" s="17">
        <v>12600</v>
      </c>
      <c r="G198" s="27">
        <f t="shared" si="25"/>
        <v>46223</v>
      </c>
      <c r="H198" s="27"/>
      <c r="I198" s="27"/>
      <c r="J198" s="27">
        <v>51.971034946236557</v>
      </c>
      <c r="K198" s="27">
        <v>19.4758064516129</v>
      </c>
      <c r="L198" s="27">
        <f t="shared" si="24"/>
        <v>71.446841397849454</v>
      </c>
    </row>
    <row r="199" spans="1:13" s="36" customFormat="1">
      <c r="A199" s="45">
        <v>60</v>
      </c>
      <c r="B199" s="46" t="s">
        <v>100</v>
      </c>
      <c r="C199" s="47">
        <v>100206</v>
      </c>
      <c r="D199" s="47">
        <v>0</v>
      </c>
      <c r="E199" s="47">
        <v>2993946</v>
      </c>
      <c r="F199" s="47">
        <v>2198291</v>
      </c>
      <c r="G199" s="47">
        <f t="shared" si="25"/>
        <v>5292443</v>
      </c>
      <c r="H199" s="48">
        <v>154.88830645161289</v>
      </c>
      <c r="I199" s="48" t="s">
        <v>205</v>
      </c>
      <c r="J199" s="48">
        <v>4627.7391129032258</v>
      </c>
      <c r="K199" s="48">
        <v>3397.8960349462363</v>
      </c>
      <c r="L199" s="48">
        <f t="shared" si="24"/>
        <v>8180.5234543010756</v>
      </c>
    </row>
    <row r="200" spans="1:13" s="36" customFormat="1">
      <c r="A200" s="49"/>
      <c r="B200" s="50" t="s">
        <v>197</v>
      </c>
      <c r="C200" s="51"/>
      <c r="D200" s="51">
        <v>0</v>
      </c>
      <c r="E200" s="51">
        <v>2068610</v>
      </c>
      <c r="F200" s="51">
        <v>1464187</v>
      </c>
      <c r="G200" s="51">
        <f t="shared" si="25"/>
        <v>3532797</v>
      </c>
      <c r="H200" s="52"/>
      <c r="I200" s="52" t="s">
        <v>205</v>
      </c>
      <c r="J200" s="52">
        <v>3197.4482526881716</v>
      </c>
      <c r="K200" s="52">
        <v>2263.1922715053761</v>
      </c>
      <c r="L200" s="52">
        <f t="shared" si="24"/>
        <v>5460.6405241935481</v>
      </c>
    </row>
    <row r="201" spans="1:13" s="36" customFormat="1">
      <c r="A201" s="49"/>
      <c r="B201" s="50" t="s">
        <v>198</v>
      </c>
      <c r="C201" s="51">
        <v>100206</v>
      </c>
      <c r="D201" s="51"/>
      <c r="E201" s="51">
        <v>925336</v>
      </c>
      <c r="F201" s="51">
        <v>734104</v>
      </c>
      <c r="G201" s="51">
        <f t="shared" si="25"/>
        <v>1759646</v>
      </c>
      <c r="H201" s="52">
        <v>154.88830645161289</v>
      </c>
      <c r="I201" s="52"/>
      <c r="J201" s="52">
        <v>1430.2908602150537</v>
      </c>
      <c r="K201" s="52">
        <v>1134.7037634408603</v>
      </c>
      <c r="L201" s="52">
        <f t="shared" si="24"/>
        <v>2719.8829301075266</v>
      </c>
    </row>
    <row r="202" spans="1:13" s="36" customFormat="1">
      <c r="A202" s="53">
        <v>61</v>
      </c>
      <c r="B202" s="54" t="s">
        <v>102</v>
      </c>
      <c r="C202" s="55">
        <v>433321</v>
      </c>
      <c r="D202" s="55">
        <v>0</v>
      </c>
      <c r="E202" s="55">
        <v>697730</v>
      </c>
      <c r="F202" s="55">
        <v>741250</v>
      </c>
      <c r="G202" s="55">
        <f t="shared" si="25"/>
        <v>1872301</v>
      </c>
      <c r="H202" s="56">
        <v>669.7838037634408</v>
      </c>
      <c r="I202" s="56" t="s">
        <v>205</v>
      </c>
      <c r="J202" s="56">
        <v>1078.4805107526881</v>
      </c>
      <c r="K202" s="56">
        <v>1145.7493279569892</v>
      </c>
      <c r="L202" s="56">
        <f t="shared" si="24"/>
        <v>2894.0136424731181</v>
      </c>
    </row>
    <row r="203" spans="1:13" s="36" customFormat="1">
      <c r="A203" s="57"/>
      <c r="B203" s="58" t="s">
        <v>199</v>
      </c>
      <c r="C203" s="59">
        <v>433321</v>
      </c>
      <c r="D203" s="59"/>
      <c r="E203" s="59">
        <v>76750.3</v>
      </c>
      <c r="F203" s="59">
        <v>88950</v>
      </c>
      <c r="G203" s="59">
        <f>SUM(C203:F203)</f>
        <v>599021.30000000005</v>
      </c>
      <c r="H203" s="9">
        <v>669.7838037634408</v>
      </c>
      <c r="I203" s="9"/>
      <c r="J203" s="9">
        <v>118.63285618279569</v>
      </c>
      <c r="K203" s="9">
        <v>137.48991935483872</v>
      </c>
      <c r="L203" s="9">
        <f t="shared" si="24"/>
        <v>925.90657930107523</v>
      </c>
    </row>
    <row r="204" spans="1:13" s="36" customFormat="1">
      <c r="A204" s="60"/>
      <c r="B204" s="58" t="s">
        <v>200</v>
      </c>
      <c r="C204" s="61"/>
      <c r="D204" s="61"/>
      <c r="E204" s="61">
        <v>620979.69999999995</v>
      </c>
      <c r="F204" s="61">
        <v>652300</v>
      </c>
      <c r="G204" s="59">
        <f>SUM(C204:F204)</f>
        <v>1273279.7</v>
      </c>
      <c r="H204" s="62"/>
      <c r="I204" s="62"/>
      <c r="J204" s="62">
        <v>959.84765456989226</v>
      </c>
      <c r="K204" s="62">
        <v>1008.2594086021504</v>
      </c>
      <c r="L204" s="9">
        <f t="shared" si="24"/>
        <v>1968.1070631720427</v>
      </c>
    </row>
    <row r="205" spans="1:13" s="36" customFormat="1">
      <c r="A205" s="63">
        <v>62</v>
      </c>
      <c r="B205" s="64" t="s">
        <v>103</v>
      </c>
      <c r="C205" s="65">
        <v>1161659</v>
      </c>
      <c r="D205" s="65">
        <v>0</v>
      </c>
      <c r="E205" s="65">
        <v>2752796</v>
      </c>
      <c r="F205" s="65">
        <v>2056721</v>
      </c>
      <c r="G205" s="65">
        <f>SUM(C205:F205)</f>
        <v>5971176</v>
      </c>
      <c r="H205" s="13">
        <v>1795.5750672043009</v>
      </c>
      <c r="I205" s="13" t="s">
        <v>205</v>
      </c>
      <c r="J205" s="13">
        <v>4254.9938172043012</v>
      </c>
      <c r="K205" s="13">
        <v>3179.0714381720431</v>
      </c>
      <c r="L205" s="13">
        <f t="shared" si="24"/>
        <v>9229.6403225806444</v>
      </c>
      <c r="M205" s="1"/>
    </row>
    <row r="206" spans="1:13">
      <c r="A206" s="66"/>
      <c r="B206" s="67" t="s">
        <v>201</v>
      </c>
      <c r="C206" s="68">
        <v>1161659</v>
      </c>
      <c r="D206" s="68">
        <v>0</v>
      </c>
      <c r="E206" s="68">
        <v>2752796</v>
      </c>
      <c r="F206" s="68">
        <v>2056721</v>
      </c>
      <c r="G206" s="68">
        <f>SUM(C206:F206)</f>
        <v>5971176</v>
      </c>
      <c r="H206" s="31">
        <v>1795.5750672043009</v>
      </c>
      <c r="I206" s="31" t="s">
        <v>205</v>
      </c>
      <c r="J206" s="31">
        <v>4254.9938172043012</v>
      </c>
      <c r="K206" s="31">
        <v>3179.0714381720431</v>
      </c>
      <c r="L206" s="31">
        <f t="shared" si="24"/>
        <v>9229.6403225806444</v>
      </c>
    </row>
    <row r="207" spans="1:13">
      <c r="B207" s="69" t="s">
        <v>105</v>
      </c>
      <c r="C207" s="70">
        <f>C7+C9+C11+C16+C19+C22+C27+C33+C35+C37+C40+C42+C45+C47+C49+C56+C58+C60+C62+C66+C68+C71+C74+C76+C79+C81+C88+C95+C97+C100+C102+C104+C106+C112+C114+C116+C119+C121+C123+C131+C133+C135+C137+C140+C142+C149+C153+C155+C157+C166+C168+C170+C172+C174+C178+C180+C189+C199+C202+C205+C110+C108</f>
        <v>31944826</v>
      </c>
      <c r="D207" s="70">
        <f t="shared" ref="D207:F207" si="26">D7+D9+D11+D16+D19+D22+D27+D33+D35+D37+D40+D42+D45+D47+D49+D56+D58+D60+D62+D66+D68+D71+D74+D76+D79+D81+D88+D95+D97+D100+D102+D104+D106+D112+D114+D116+D119+D121+D123+D131+D133+D135+D137+D140+D142+D149+D153+D155+D157+D166+D168+D170+D172+D174+D178+D180+D189+D199+D202+D205+D110+D108</f>
        <v>4213500</v>
      </c>
      <c r="E207" s="70">
        <f t="shared" si="26"/>
        <v>136066319</v>
      </c>
      <c r="F207" s="70">
        <f t="shared" si="26"/>
        <v>72340175.599999994</v>
      </c>
      <c r="G207" s="70">
        <f>G7+G9+G11+G16+G19+G22+G27+G33+G35+G37+G40+G42+G45+G47+G49+G56+G58+G60+G62+G66+G68+G71+G74+G76+G79+G81+G88+G95+G97+G100+G102+G104+G106+G112+G114+G116+G119+G121+G123+G131+G133+G135+G137+G140+G142+G149+G153+G155+G157+G166+G168+G170+G172+G174+G178+G180+G189+G199+G202+G205+G110+G108</f>
        <v>244564820.59999999</v>
      </c>
      <c r="H207" s="70">
        <f t="shared" ref="H207:I207" si="27">H7+H9+H11+H16+H19+H22+H27+H33+H35+H37+H40+H42+H45+H47+H49+H56+H58+H60+H62+H66+H68+H71+H74+H76+H79+H81+H88+H95+H97+H100+H102+H104+H106+H112+H114+H116+H119+H121+H123+H131+H133+H135+H137+H140+H142+H149+H153+H155+H157+H166+H168+H170+H172+H174+H178+H180+H189+H199+H202+H205+H110+H108</f>
        <v>49377.083198924709</v>
      </c>
      <c r="I207" s="70">
        <f t="shared" si="27"/>
        <v>6512.802419354839</v>
      </c>
      <c r="J207" s="70">
        <f>J7+J9+J11+J16+J19+J22+J27+J33+J35+J37+J40+J42+J45+J47+J49+J56+J58+J60+J62+J66+J68+J71+J74+J76+J79+J81+J88+J95+J97+J100+J102+J104+J106+J112+J114+J116+J119+J121+J123+J131+J133+J135+J137+J140+J142+J149+J153+J155+J157+J166+J168+J170+J172+J174+J178+J180+J189+J199+J202+J205+J110+J108</f>
        <v>210317.5629704301</v>
      </c>
      <c r="K207" s="70">
        <f t="shared" ref="K207:L207" si="28">K7+K9+K11+K16+K19+K22+K27+K33+K35+K37+K40+K42+K45+K47+K49+K56+K58+K60+K62+K66+K68+K71+K74+K76+K79+K81+K88+K95+K97+K100+K102+K104+K106+K112+K114+K116+K119+K121+K123+K131+K133+K135+K137+K140+K142+K149+K153+K155+K157+K166+K168+K170+K172+K174+K178+K180+K189+K199+K202+K205+K110+K108</f>
        <v>111816.13163978496</v>
      </c>
      <c r="L207" s="70">
        <f t="shared" si="28"/>
        <v>378023.58022849471</v>
      </c>
    </row>
    <row r="208" spans="1:13">
      <c r="C208" s="2" t="s">
        <v>202</v>
      </c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</sheetData>
  <sheetProtection selectLockedCells="1" selectUnlockedCells="1"/>
  <mergeCells count="6">
    <mergeCell ref="B1:L1"/>
    <mergeCell ref="B2:L2"/>
    <mergeCell ref="A4:A6"/>
    <mergeCell ref="B4:B6"/>
    <mergeCell ref="C4:G5"/>
    <mergeCell ref="H4:L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2"/>
  <sheetViews>
    <sheetView zoomScale="90" zoomScaleNormal="90" workbookViewId="0">
      <pane xSplit="1" ySplit="6" topLeftCell="B190" activePane="bottomRight" state="frozen"/>
      <selection pane="topRight" activeCell="I1" sqref="I1"/>
      <selection pane="bottomLeft" activeCell="A29" sqref="A29"/>
      <selection pane="bottomRight" activeCell="N221" sqref="N221"/>
    </sheetView>
  </sheetViews>
  <sheetFormatPr defaultColWidth="9" defaultRowHeight="15"/>
  <cols>
    <col min="1" max="1" width="4.5703125" style="1" customWidth="1"/>
    <col min="2" max="2" width="49.42578125" style="1" customWidth="1"/>
    <col min="3" max="6" width="12.28515625" style="2" customWidth="1"/>
    <col min="7" max="7" width="12.28515625" style="1" customWidth="1"/>
    <col min="8" max="12" width="10.28515625" style="1" customWidth="1"/>
    <col min="13" max="16384" width="9" style="1"/>
  </cols>
  <sheetData>
    <row r="1" spans="1:13" ht="15.7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3"/>
    </row>
    <row r="2" spans="1:13" ht="15.75">
      <c r="B2" s="101" t="s">
        <v>223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3"/>
    </row>
    <row r="3" spans="1:13">
      <c r="C3" s="4" t="s">
        <v>1</v>
      </c>
      <c r="D3" s="5"/>
      <c r="E3" s="5"/>
      <c r="F3" s="5"/>
      <c r="G3" s="5"/>
      <c r="H3" s="6"/>
      <c r="M3" s="7"/>
    </row>
    <row r="4" spans="1:13" ht="15" customHeight="1">
      <c r="A4" s="102" t="s">
        <v>2</v>
      </c>
      <c r="B4" s="103" t="s">
        <v>3</v>
      </c>
      <c r="C4" s="104" t="s">
        <v>4</v>
      </c>
      <c r="D4" s="104"/>
      <c r="E4" s="104"/>
      <c r="F4" s="104"/>
      <c r="G4" s="104"/>
      <c r="H4" s="104" t="s">
        <v>5</v>
      </c>
      <c r="I4" s="104"/>
      <c r="J4" s="104"/>
      <c r="K4" s="104"/>
      <c r="L4" s="104"/>
    </row>
    <row r="5" spans="1:13">
      <c r="A5" s="102"/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3">
      <c r="A6" s="102"/>
      <c r="B6" s="103"/>
      <c r="C6" s="8" t="s">
        <v>6</v>
      </c>
      <c r="D6" s="8" t="s">
        <v>7</v>
      </c>
      <c r="E6" s="8" t="s">
        <v>8</v>
      </c>
      <c r="F6" s="8" t="s">
        <v>9</v>
      </c>
      <c r="G6" s="98" t="s">
        <v>10</v>
      </c>
      <c r="H6" s="98" t="s">
        <v>6</v>
      </c>
      <c r="I6" s="98" t="s">
        <v>7</v>
      </c>
      <c r="J6" s="98" t="s">
        <v>8</v>
      </c>
      <c r="K6" s="98" t="s">
        <v>9</v>
      </c>
      <c r="L6" s="98" t="s">
        <v>10</v>
      </c>
    </row>
    <row r="7" spans="1:13" s="14" customFormat="1">
      <c r="A7" s="10">
        <v>1</v>
      </c>
      <c r="B7" s="11" t="s">
        <v>203</v>
      </c>
      <c r="C7" s="12">
        <v>95863</v>
      </c>
      <c r="D7" s="12">
        <v>0</v>
      </c>
      <c r="E7" s="12">
        <v>146142</v>
      </c>
      <c r="F7" s="12">
        <v>0</v>
      </c>
      <c r="G7" s="12">
        <f>SUM(C7:F7)</f>
        <v>242005</v>
      </c>
      <c r="H7" s="13">
        <v>148.17533602150536</v>
      </c>
      <c r="I7" s="13" t="s">
        <v>205</v>
      </c>
      <c r="J7" s="13">
        <v>225.8915322580645</v>
      </c>
      <c r="K7" s="13" t="s">
        <v>205</v>
      </c>
      <c r="L7" s="13">
        <f>H7+I7+J7+K7</f>
        <v>374.06686827956986</v>
      </c>
    </row>
    <row r="8" spans="1:13" s="14" customFormat="1">
      <c r="A8" s="15"/>
      <c r="B8" s="16" t="s">
        <v>204</v>
      </c>
      <c r="C8" s="17"/>
      <c r="D8" s="17"/>
      <c r="E8" s="17">
        <v>146142</v>
      </c>
      <c r="F8" s="17"/>
      <c r="G8" s="17">
        <f t="shared" ref="G8:L10" si="0">G7</f>
        <v>242005</v>
      </c>
      <c r="H8" s="17"/>
      <c r="I8" s="17"/>
      <c r="J8" s="17">
        <v>225.8915322580645</v>
      </c>
      <c r="K8" s="17"/>
      <c r="L8" s="17">
        <f t="shared" si="0"/>
        <v>374.06686827956986</v>
      </c>
    </row>
    <row r="9" spans="1:13" s="14" customFormat="1">
      <c r="A9" s="10">
        <v>2</v>
      </c>
      <c r="B9" s="11" t="s">
        <v>11</v>
      </c>
      <c r="C9" s="12">
        <v>560785</v>
      </c>
      <c r="D9" s="12">
        <v>98275</v>
      </c>
      <c r="E9" s="12">
        <v>1667731</v>
      </c>
      <c r="F9" s="12">
        <v>493691</v>
      </c>
      <c r="G9" s="12">
        <f>SUM(C9:F9)</f>
        <v>2820482</v>
      </c>
      <c r="H9" s="13">
        <v>866.80477150537627</v>
      </c>
      <c r="I9" s="13">
        <v>151.90356182795699</v>
      </c>
      <c r="J9" s="13">
        <v>2577.8100134408596</v>
      </c>
      <c r="K9" s="13">
        <v>763.09764784946242</v>
      </c>
      <c r="L9" s="13">
        <f>H9+I9+J9+K9</f>
        <v>4359.6159946236548</v>
      </c>
    </row>
    <row r="10" spans="1:13" s="14" customFormat="1">
      <c r="A10" s="15"/>
      <c r="B10" s="16" t="s">
        <v>13</v>
      </c>
      <c r="C10" s="17">
        <v>560785</v>
      </c>
      <c r="D10" s="17">
        <v>98275</v>
      </c>
      <c r="E10" s="17">
        <v>1667731</v>
      </c>
      <c r="F10" s="17">
        <v>493691</v>
      </c>
      <c r="G10" s="17">
        <f t="shared" si="0"/>
        <v>2820482</v>
      </c>
      <c r="H10" s="17">
        <v>866.80477150537627</v>
      </c>
      <c r="I10" s="17"/>
      <c r="J10" s="17">
        <v>2577.8100134408596</v>
      </c>
      <c r="K10" s="17">
        <v>763.09764784946242</v>
      </c>
      <c r="L10" s="17">
        <f t="shared" si="0"/>
        <v>4359.6159946236548</v>
      </c>
    </row>
    <row r="11" spans="1:13" s="14" customFormat="1">
      <c r="A11" s="18">
        <v>3</v>
      </c>
      <c r="B11" s="19" t="s">
        <v>12</v>
      </c>
      <c r="C11" s="20">
        <v>0</v>
      </c>
      <c r="D11" s="20">
        <v>0</v>
      </c>
      <c r="E11" s="20">
        <v>488797</v>
      </c>
      <c r="F11" s="20">
        <v>757646</v>
      </c>
      <c r="G11" s="20">
        <f>SUM(C11:F11)</f>
        <v>1246443</v>
      </c>
      <c r="H11" s="21" t="s">
        <v>205</v>
      </c>
      <c r="I11" s="21" t="s">
        <v>205</v>
      </c>
      <c r="J11" s="21">
        <v>755.5329973118279</v>
      </c>
      <c r="K11" s="21">
        <v>1171.0926075268817</v>
      </c>
      <c r="L11" s="21">
        <f t="shared" ref="L11:L33" si="1">H11+I11+J11+K11</f>
        <v>1926.6256048387095</v>
      </c>
    </row>
    <row r="12" spans="1:13" s="14" customFormat="1">
      <c r="A12" s="16"/>
      <c r="B12" s="16" t="s">
        <v>16</v>
      </c>
      <c r="C12" s="17"/>
      <c r="D12" s="17"/>
      <c r="E12" s="17">
        <v>26883.834999999999</v>
      </c>
      <c r="F12" s="17">
        <v>378823</v>
      </c>
      <c r="G12" s="17">
        <f>E12+F12</f>
        <v>405706.83500000002</v>
      </c>
      <c r="H12" s="17"/>
      <c r="I12" s="17"/>
      <c r="J12" s="17">
        <v>41.554314852150533</v>
      </c>
      <c r="K12" s="17">
        <v>585.54630376344085</v>
      </c>
      <c r="L12" s="17">
        <f t="shared" si="1"/>
        <v>627.10061861559143</v>
      </c>
    </row>
    <row r="13" spans="1:13" s="14" customFormat="1">
      <c r="A13" s="16"/>
      <c r="B13" s="16" t="s">
        <v>18</v>
      </c>
      <c r="C13" s="17"/>
      <c r="D13" s="17"/>
      <c r="E13" s="17">
        <v>283502.26</v>
      </c>
      <c r="F13" s="17">
        <v>371246.54</v>
      </c>
      <c r="G13" s="17">
        <f>E13+F13</f>
        <v>654748.80000000005</v>
      </c>
      <c r="H13" s="17"/>
      <c r="I13" s="17"/>
      <c r="J13" s="17">
        <v>438.20913844086022</v>
      </c>
      <c r="K13" s="17">
        <v>573.835377688172</v>
      </c>
      <c r="L13" s="17">
        <f t="shared" si="1"/>
        <v>1012.0445161290322</v>
      </c>
    </row>
    <row r="14" spans="1:13" s="14" customFormat="1">
      <c r="A14" s="16"/>
      <c r="B14" s="16" t="s">
        <v>20</v>
      </c>
      <c r="C14" s="17"/>
      <c r="D14" s="17"/>
      <c r="E14" s="17">
        <v>53767.67</v>
      </c>
      <c r="F14" s="17">
        <v>7576.46</v>
      </c>
      <c r="G14" s="17">
        <f>E14+F14</f>
        <v>61344.13</v>
      </c>
      <c r="H14" s="17"/>
      <c r="I14" s="17"/>
      <c r="J14" s="17">
        <v>83.108629704301066</v>
      </c>
      <c r="K14" s="17">
        <v>11.710926075268816</v>
      </c>
      <c r="L14" s="17">
        <f t="shared" si="1"/>
        <v>94.819555779569882</v>
      </c>
    </row>
    <row r="15" spans="1:13" s="14" customFormat="1">
      <c r="A15" s="22"/>
      <c r="B15" s="22" t="s">
        <v>22</v>
      </c>
      <c r="C15" s="17"/>
      <c r="D15" s="17"/>
      <c r="E15" s="17">
        <v>124643.235</v>
      </c>
      <c r="F15" s="17"/>
      <c r="G15" s="17">
        <f>E15+F15</f>
        <v>124643.235</v>
      </c>
      <c r="H15" s="17"/>
      <c r="I15" s="17"/>
      <c r="J15" s="17">
        <v>192.66091431451613</v>
      </c>
      <c r="K15" s="17"/>
      <c r="L15" s="17">
        <f t="shared" si="1"/>
        <v>192.66091431451613</v>
      </c>
    </row>
    <row r="16" spans="1:13" s="14" customFormat="1">
      <c r="A16" s="23">
        <v>4</v>
      </c>
      <c r="B16" s="24" t="s">
        <v>14</v>
      </c>
      <c r="C16" s="25">
        <v>8003</v>
      </c>
      <c r="D16" s="25">
        <v>0</v>
      </c>
      <c r="E16" s="25">
        <v>1276303</v>
      </c>
      <c r="F16" s="25">
        <v>1313830</v>
      </c>
      <c r="G16" s="25">
        <f>SUM(C16:F16)</f>
        <v>2598136</v>
      </c>
      <c r="H16" s="26">
        <v>12.370228494623655</v>
      </c>
      <c r="I16" s="26" t="s">
        <v>205</v>
      </c>
      <c r="J16" s="26">
        <v>1972.7801747311826</v>
      </c>
      <c r="K16" s="26">
        <v>2030.7856182795699</v>
      </c>
      <c r="L16" s="26">
        <f t="shared" si="1"/>
        <v>4015.9360215053762</v>
      </c>
    </row>
    <row r="17" spans="1:12" s="14" customFormat="1">
      <c r="A17" s="16"/>
      <c r="B17" s="16" t="s">
        <v>25</v>
      </c>
      <c r="C17" s="17"/>
      <c r="D17" s="17"/>
      <c r="E17" s="17">
        <v>1276303</v>
      </c>
      <c r="F17" s="17">
        <v>1313830</v>
      </c>
      <c r="G17" s="17">
        <f>F17+E17</f>
        <v>2590133</v>
      </c>
      <c r="H17" s="17"/>
      <c r="I17" s="17"/>
      <c r="J17" s="17">
        <v>1972.7801747311826</v>
      </c>
      <c r="K17" s="17">
        <v>2030.7856182795699</v>
      </c>
      <c r="L17" s="17">
        <f t="shared" si="1"/>
        <v>4003.5657930107527</v>
      </c>
    </row>
    <row r="18" spans="1:12" s="14" customFormat="1">
      <c r="A18" s="16"/>
      <c r="B18" s="16" t="s">
        <v>209</v>
      </c>
      <c r="C18" s="17">
        <v>8003</v>
      </c>
      <c r="D18" s="17"/>
      <c r="E18" s="17"/>
      <c r="F18" s="17"/>
      <c r="G18" s="17">
        <f>C18</f>
        <v>8003</v>
      </c>
      <c r="H18" s="17">
        <v>12.370228494623655</v>
      </c>
      <c r="I18" s="17"/>
      <c r="J18" s="17"/>
      <c r="K18" s="17"/>
      <c r="L18" s="17"/>
    </row>
    <row r="19" spans="1:12" s="14" customFormat="1">
      <c r="A19" s="23">
        <v>5</v>
      </c>
      <c r="B19" s="24" t="s">
        <v>15</v>
      </c>
      <c r="C19" s="25">
        <v>675669</v>
      </c>
      <c r="D19" s="25">
        <v>16090</v>
      </c>
      <c r="E19" s="25">
        <v>2607873</v>
      </c>
      <c r="F19" s="25">
        <v>887237</v>
      </c>
      <c r="G19" s="25">
        <f>SUM(C19:F19)</f>
        <v>4186869</v>
      </c>
      <c r="H19" s="26">
        <v>1044.3808467741935</v>
      </c>
      <c r="I19" s="26">
        <v>24.870295698924728</v>
      </c>
      <c r="J19" s="26">
        <v>4030.9864919354836</v>
      </c>
      <c r="K19" s="26">
        <v>1371.4012768817204</v>
      </c>
      <c r="L19" s="26">
        <f t="shared" si="1"/>
        <v>6471.6389112903225</v>
      </c>
    </row>
    <row r="20" spans="1:12" s="14" customFormat="1">
      <c r="A20" s="16"/>
      <c r="B20" s="16" t="s">
        <v>28</v>
      </c>
      <c r="C20" s="17">
        <v>675669</v>
      </c>
      <c r="D20" s="17">
        <v>16090</v>
      </c>
      <c r="E20" s="17"/>
      <c r="F20" s="17"/>
      <c r="G20" s="17">
        <f>SUM(C20:F20)</f>
        <v>691759</v>
      </c>
      <c r="H20" s="17">
        <v>1044.3808467741935</v>
      </c>
      <c r="I20" s="17"/>
      <c r="J20" s="17" t="s">
        <v>205</v>
      </c>
      <c r="K20" s="17" t="s">
        <v>205</v>
      </c>
      <c r="L20" s="17">
        <f t="shared" si="1"/>
        <v>1044.3808467741935</v>
      </c>
    </row>
    <row r="21" spans="1:12" s="14" customFormat="1">
      <c r="A21" s="16"/>
      <c r="B21" s="16" t="s">
        <v>30</v>
      </c>
      <c r="C21" s="17"/>
      <c r="D21" s="17"/>
      <c r="E21" s="17">
        <v>2607873</v>
      </c>
      <c r="F21" s="17">
        <v>887237</v>
      </c>
      <c r="G21" s="17">
        <f t="shared" ref="G21:G33" si="2">SUM(C21:F21)</f>
        <v>3495110</v>
      </c>
      <c r="H21" s="17"/>
      <c r="I21" s="17"/>
      <c r="J21" s="17">
        <v>4030.9864919354836</v>
      </c>
      <c r="K21" s="17">
        <v>1371.4012768817204</v>
      </c>
      <c r="L21" s="17">
        <f t="shared" si="1"/>
        <v>5402.3877688172042</v>
      </c>
    </row>
    <row r="22" spans="1:12" s="14" customFormat="1">
      <c r="A22" s="23">
        <v>6</v>
      </c>
      <c r="B22" s="24" t="s">
        <v>17</v>
      </c>
      <c r="C22" s="25">
        <v>334570</v>
      </c>
      <c r="D22" s="25">
        <v>134935</v>
      </c>
      <c r="E22" s="25">
        <v>5053237</v>
      </c>
      <c r="F22" s="25">
        <v>2048667</v>
      </c>
      <c r="G22" s="25">
        <f t="shared" si="2"/>
        <v>7571409</v>
      </c>
      <c r="H22" s="26">
        <v>517.14448924731175</v>
      </c>
      <c r="I22" s="26">
        <v>208.56888440860214</v>
      </c>
      <c r="J22" s="26">
        <v>7810.7829973118278</v>
      </c>
      <c r="K22" s="26">
        <v>3166.6223790322574</v>
      </c>
      <c r="L22" s="26">
        <f t="shared" si="1"/>
        <v>11703.118749999998</v>
      </c>
    </row>
    <row r="23" spans="1:12" s="14" customFormat="1">
      <c r="A23" s="16"/>
      <c r="B23" s="16" t="s">
        <v>33</v>
      </c>
      <c r="C23" s="17">
        <v>334570</v>
      </c>
      <c r="D23" s="17">
        <v>134935</v>
      </c>
      <c r="E23" s="17">
        <v>1617036</v>
      </c>
      <c r="F23" s="17">
        <v>122920</v>
      </c>
      <c r="G23" s="17">
        <f t="shared" si="2"/>
        <v>2209461</v>
      </c>
      <c r="H23" s="17">
        <v>517.14448924731175</v>
      </c>
      <c r="I23" s="17">
        <v>208.56888440860214</v>
      </c>
      <c r="J23" s="17">
        <v>2499.4508064516126</v>
      </c>
      <c r="K23" s="17">
        <v>189.99731182795699</v>
      </c>
      <c r="L23" s="17">
        <f t="shared" si="1"/>
        <v>3415.1614919354834</v>
      </c>
    </row>
    <row r="24" spans="1:12" s="14" customFormat="1">
      <c r="A24" s="16"/>
      <c r="B24" s="16" t="s">
        <v>35</v>
      </c>
      <c r="C24" s="17"/>
      <c r="D24" s="17"/>
      <c r="E24" s="17">
        <v>1465439</v>
      </c>
      <c r="F24" s="17">
        <v>1065307</v>
      </c>
      <c r="G24" s="17">
        <f t="shared" si="2"/>
        <v>2530746</v>
      </c>
      <c r="H24" s="17"/>
      <c r="I24" s="17"/>
      <c r="J24" s="17">
        <v>2265.1274865591395</v>
      </c>
      <c r="K24" s="17">
        <v>1646.6438844086019</v>
      </c>
      <c r="L24" s="17">
        <f t="shared" si="1"/>
        <v>3911.7713709677414</v>
      </c>
    </row>
    <row r="25" spans="1:12" s="14" customFormat="1">
      <c r="A25" s="16"/>
      <c r="B25" s="16" t="s">
        <v>37</v>
      </c>
      <c r="C25" s="17"/>
      <c r="D25" s="17"/>
      <c r="E25" s="17">
        <v>1667568</v>
      </c>
      <c r="F25" s="17">
        <v>553140</v>
      </c>
      <c r="G25" s="17">
        <f t="shared" si="2"/>
        <v>2220708</v>
      </c>
      <c r="H25" s="17"/>
      <c r="I25" s="17"/>
      <c r="J25" s="17">
        <v>2577.558064516129</v>
      </c>
      <c r="K25" s="17">
        <v>854.98790322580646</v>
      </c>
      <c r="L25" s="17">
        <f t="shared" si="1"/>
        <v>3432.5459677419353</v>
      </c>
    </row>
    <row r="26" spans="1:12" s="14" customFormat="1" ht="15.75" customHeight="1">
      <c r="A26" s="16"/>
      <c r="B26" s="16" t="s">
        <v>39</v>
      </c>
      <c r="C26" s="17"/>
      <c r="D26" s="17"/>
      <c r="E26" s="17">
        <v>303194</v>
      </c>
      <c r="F26" s="17">
        <v>307300</v>
      </c>
      <c r="G26" s="17">
        <f t="shared" si="2"/>
        <v>610494</v>
      </c>
      <c r="H26" s="17"/>
      <c r="I26" s="17"/>
      <c r="J26" s="17">
        <v>468.64663978494616</v>
      </c>
      <c r="K26" s="17">
        <v>474.99327956989248</v>
      </c>
      <c r="L26" s="17">
        <f t="shared" si="1"/>
        <v>943.63991935483864</v>
      </c>
    </row>
    <row r="27" spans="1:12" s="14" customFormat="1">
      <c r="A27" s="23">
        <v>7</v>
      </c>
      <c r="B27" s="24" t="s">
        <v>19</v>
      </c>
      <c r="C27" s="25">
        <v>0</v>
      </c>
      <c r="D27" s="25">
        <v>0</v>
      </c>
      <c r="E27" s="25">
        <v>893345</v>
      </c>
      <c r="F27" s="25">
        <v>1173448</v>
      </c>
      <c r="G27" s="25">
        <f t="shared" si="2"/>
        <v>2066793</v>
      </c>
      <c r="H27" s="26" t="s">
        <v>205</v>
      </c>
      <c r="I27" s="26" t="s">
        <v>205</v>
      </c>
      <c r="J27" s="26">
        <v>1380.8424059139784</v>
      </c>
      <c r="K27" s="26">
        <v>1813.7973118279569</v>
      </c>
      <c r="L27" s="26">
        <f t="shared" si="1"/>
        <v>3194.6397177419353</v>
      </c>
    </row>
    <row r="28" spans="1:12" s="14" customFormat="1">
      <c r="A28" s="16"/>
      <c r="B28" s="16" t="s">
        <v>42</v>
      </c>
      <c r="C28" s="17">
        <v>0</v>
      </c>
      <c r="D28" s="17"/>
      <c r="E28" s="17">
        <v>41987.214999999997</v>
      </c>
      <c r="F28" s="17">
        <v>82141.36</v>
      </c>
      <c r="G28" s="17">
        <f t="shared" si="2"/>
        <v>124128.575</v>
      </c>
      <c r="H28" s="17" t="s">
        <v>205</v>
      </c>
      <c r="I28" s="17"/>
      <c r="J28" s="17">
        <v>64.899593077956979</v>
      </c>
      <c r="K28" s="17">
        <v>126.96581182795698</v>
      </c>
      <c r="L28" s="17">
        <f t="shared" si="1"/>
        <v>191.86540490591398</v>
      </c>
    </row>
    <row r="29" spans="1:12" s="14" customFormat="1">
      <c r="A29" s="16"/>
      <c r="B29" s="16" t="s">
        <v>44</v>
      </c>
      <c r="C29" s="17"/>
      <c r="D29" s="17"/>
      <c r="E29" s="17">
        <v>301057.26500000001</v>
      </c>
      <c r="F29" s="17">
        <v>314484.06400000001</v>
      </c>
      <c r="G29" s="17">
        <f t="shared" si="2"/>
        <v>615541.32900000003</v>
      </c>
      <c r="H29" s="17"/>
      <c r="I29" s="17"/>
      <c r="J29" s="17">
        <v>465.3438907930107</v>
      </c>
      <c r="K29" s="17">
        <v>486.09767956989248</v>
      </c>
      <c r="L29" s="17">
        <f t="shared" si="1"/>
        <v>951.44157036290312</v>
      </c>
    </row>
    <row r="30" spans="1:12" s="14" customFormat="1">
      <c r="A30" s="16"/>
      <c r="B30" s="16" t="s">
        <v>46</v>
      </c>
      <c r="C30" s="17"/>
      <c r="D30" s="17"/>
      <c r="E30" s="17">
        <v>50027.32</v>
      </c>
      <c r="F30" s="17">
        <v>39897.232000000004</v>
      </c>
      <c r="G30" s="17">
        <f t="shared" si="2"/>
        <v>89924.551999999996</v>
      </c>
      <c r="H30" s="17"/>
      <c r="I30" s="17"/>
      <c r="J30" s="17">
        <v>77.32717473118278</v>
      </c>
      <c r="K30" s="17">
        <v>61.669108602150537</v>
      </c>
      <c r="L30" s="17">
        <f t="shared" si="1"/>
        <v>138.99628333333331</v>
      </c>
    </row>
    <row r="31" spans="1:12" s="14" customFormat="1">
      <c r="A31" s="16"/>
      <c r="B31" s="16" t="s">
        <v>48</v>
      </c>
      <c r="C31" s="17"/>
      <c r="D31" s="17"/>
      <c r="E31" s="17">
        <v>15186.865000000002</v>
      </c>
      <c r="F31" s="17">
        <v>28162.752</v>
      </c>
      <c r="G31" s="17">
        <f t="shared" si="2"/>
        <v>43349.616999999998</v>
      </c>
      <c r="H31" s="17"/>
      <c r="I31" s="17"/>
      <c r="J31" s="17">
        <v>23.474320900537634</v>
      </c>
      <c r="K31" s="17">
        <v>43.531135483870969</v>
      </c>
      <c r="L31" s="17">
        <f t="shared" si="1"/>
        <v>67.005456384408603</v>
      </c>
    </row>
    <row r="32" spans="1:12" s="14" customFormat="1">
      <c r="A32" s="16"/>
      <c r="B32" s="16" t="s">
        <v>50</v>
      </c>
      <c r="C32" s="17"/>
      <c r="D32" s="17"/>
      <c r="E32" s="17">
        <v>485086.33500000002</v>
      </c>
      <c r="F32" s="17">
        <v>708762.59199999995</v>
      </c>
      <c r="G32" s="17">
        <f t="shared" si="2"/>
        <v>1193848.9269999999</v>
      </c>
      <c r="H32" s="17"/>
      <c r="I32" s="17"/>
      <c r="J32" s="17">
        <v>749.7974264112903</v>
      </c>
      <c r="K32" s="17">
        <v>1095.5335763440858</v>
      </c>
      <c r="L32" s="17">
        <f t="shared" si="1"/>
        <v>1845.3310027553762</v>
      </c>
    </row>
    <row r="33" spans="1:12" s="14" customFormat="1">
      <c r="A33" s="23">
        <v>8</v>
      </c>
      <c r="B33" s="24" t="s">
        <v>21</v>
      </c>
      <c r="C33" s="25">
        <v>769992</v>
      </c>
      <c r="D33" s="25">
        <v>0</v>
      </c>
      <c r="E33" s="25">
        <v>1792083</v>
      </c>
      <c r="F33" s="25">
        <v>2048614</v>
      </c>
      <c r="G33" s="25">
        <f t="shared" si="2"/>
        <v>4610689</v>
      </c>
      <c r="H33" s="26">
        <v>1190.175806451613</v>
      </c>
      <c r="I33" s="26" t="s">
        <v>205</v>
      </c>
      <c r="J33" s="26">
        <v>2770.0207661290324</v>
      </c>
      <c r="K33" s="26">
        <v>3166.5404569892471</v>
      </c>
      <c r="L33" s="26">
        <f t="shared" si="1"/>
        <v>7126.7370295698929</v>
      </c>
    </row>
    <row r="34" spans="1:12" s="14" customFormat="1" ht="14.25" customHeight="1">
      <c r="A34" s="16"/>
      <c r="B34" s="16" t="s">
        <v>53</v>
      </c>
      <c r="C34" s="17">
        <v>769992</v>
      </c>
      <c r="D34" s="17"/>
      <c r="E34" s="17">
        <v>1792083</v>
      </c>
      <c r="F34" s="17">
        <v>2048614</v>
      </c>
      <c r="G34" s="17">
        <f t="shared" ref="G34:L34" si="3">G33</f>
        <v>4610689</v>
      </c>
      <c r="H34" s="17">
        <v>1190.175806451613</v>
      </c>
      <c r="I34" s="17"/>
      <c r="J34" s="17">
        <v>2770.0207661290324</v>
      </c>
      <c r="K34" s="17">
        <v>3166.5404569892471</v>
      </c>
      <c r="L34" s="17">
        <f t="shared" si="3"/>
        <v>7126.7370295698929</v>
      </c>
    </row>
    <row r="35" spans="1:12" s="14" customFormat="1">
      <c r="A35" s="23">
        <v>9</v>
      </c>
      <c r="B35" s="24" t="s">
        <v>23</v>
      </c>
      <c r="C35" s="25">
        <v>0</v>
      </c>
      <c r="D35" s="25">
        <v>0</v>
      </c>
      <c r="E35" s="25">
        <v>1995972</v>
      </c>
      <c r="F35" s="25">
        <v>729750</v>
      </c>
      <c r="G35" s="25">
        <f>SUM(C35:F35)</f>
        <v>2725722</v>
      </c>
      <c r="H35" s="26" t="s">
        <v>205</v>
      </c>
      <c r="I35" s="26" t="s">
        <v>205</v>
      </c>
      <c r="J35" s="26">
        <v>3085.1717741935486</v>
      </c>
      <c r="K35" s="26">
        <v>1127.9737903225805</v>
      </c>
      <c r="L35" s="26">
        <f>H35+I35+J35+K35</f>
        <v>4213.1455645161295</v>
      </c>
    </row>
    <row r="36" spans="1:12" s="14" customFormat="1">
      <c r="A36" s="16"/>
      <c r="B36" s="16" t="s">
        <v>56</v>
      </c>
      <c r="C36" s="17"/>
      <c r="D36" s="17"/>
      <c r="E36" s="17">
        <v>1995972</v>
      </c>
      <c r="F36" s="17">
        <v>729750</v>
      </c>
      <c r="G36" s="17">
        <f>G35</f>
        <v>2725722</v>
      </c>
      <c r="H36" s="17"/>
      <c r="I36" s="17"/>
      <c r="J36" s="17">
        <v>3085.1717741935486</v>
      </c>
      <c r="K36" s="17">
        <v>1127.9737903225805</v>
      </c>
      <c r="L36" s="17">
        <f>K36+J36</f>
        <v>4213.1455645161295</v>
      </c>
    </row>
    <row r="37" spans="1:12" s="14" customFormat="1">
      <c r="A37" s="23">
        <v>10</v>
      </c>
      <c r="B37" s="24" t="s">
        <v>24</v>
      </c>
      <c r="C37" s="25">
        <v>3024665</v>
      </c>
      <c r="D37" s="25">
        <v>516169</v>
      </c>
      <c r="E37" s="25">
        <v>2619153</v>
      </c>
      <c r="F37" s="25">
        <v>1328846</v>
      </c>
      <c r="G37" s="25">
        <f t="shared" ref="G37" si="4">SUM(C37:F37)</f>
        <v>7488833</v>
      </c>
      <c r="H37" s="26">
        <v>4675.2214381720432</v>
      </c>
      <c r="I37" s="26">
        <v>797.84186827956978</v>
      </c>
      <c r="J37" s="26">
        <v>4048.421975806451</v>
      </c>
      <c r="K37" s="26">
        <v>2053.9958333333329</v>
      </c>
      <c r="L37" s="26">
        <f t="shared" ref="L37:L45" si="5">H37+I37+J37+K37</f>
        <v>11575.481115591398</v>
      </c>
    </row>
    <row r="38" spans="1:12" s="14" customFormat="1">
      <c r="A38" s="16"/>
      <c r="B38" s="16" t="s">
        <v>59</v>
      </c>
      <c r="C38" s="17">
        <v>3024665</v>
      </c>
      <c r="D38" s="17">
        <v>516169</v>
      </c>
      <c r="E38" s="17">
        <v>2619153</v>
      </c>
      <c r="F38" s="17">
        <v>1328846</v>
      </c>
      <c r="G38" s="17">
        <f>SUM(C38:F38)</f>
        <v>7488833</v>
      </c>
      <c r="H38" s="17"/>
      <c r="I38" s="17"/>
      <c r="J38" s="17">
        <v>4048.421975806451</v>
      </c>
      <c r="K38" s="17">
        <v>2053.9958333333329</v>
      </c>
      <c r="L38" s="17">
        <f t="shared" si="5"/>
        <v>6102.4178091397844</v>
      </c>
    </row>
    <row r="39" spans="1:12" s="14" customFormat="1">
      <c r="A39" s="16"/>
      <c r="B39" s="16" t="s">
        <v>209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 s="14" customFormat="1">
      <c r="A40" s="23">
        <v>11</v>
      </c>
      <c r="B40" s="24" t="s">
        <v>26</v>
      </c>
      <c r="C40" s="25">
        <v>0</v>
      </c>
      <c r="D40" s="25">
        <v>37301</v>
      </c>
      <c r="E40" s="25">
        <v>1033878</v>
      </c>
      <c r="F40" s="25">
        <v>1533650</v>
      </c>
      <c r="G40" s="25">
        <f>SUM(C40:F40)</f>
        <v>2604829</v>
      </c>
      <c r="H40" s="26" t="s">
        <v>205</v>
      </c>
      <c r="I40" s="26">
        <v>57.656115591397842</v>
      </c>
      <c r="J40" s="26">
        <v>1598.0641129032256</v>
      </c>
      <c r="K40" s="26">
        <v>2370.5611559139784</v>
      </c>
      <c r="L40" s="26">
        <f t="shared" si="5"/>
        <v>4026.2813844086018</v>
      </c>
    </row>
    <row r="41" spans="1:12" s="14" customFormat="1">
      <c r="A41" s="16"/>
      <c r="B41" s="16" t="s">
        <v>68</v>
      </c>
      <c r="C41" s="17"/>
      <c r="D41" s="17">
        <v>37301</v>
      </c>
      <c r="E41" s="17">
        <v>1033878</v>
      </c>
      <c r="F41" s="17">
        <v>1533650</v>
      </c>
      <c r="G41" s="17">
        <f>C41+D41+E41+F41</f>
        <v>2604829</v>
      </c>
      <c r="H41" s="17"/>
      <c r="I41" s="17">
        <v>57.656115591397842</v>
      </c>
      <c r="J41" s="17">
        <v>1598.0641129032256</v>
      </c>
      <c r="K41" s="17">
        <v>2370.5611559139784</v>
      </c>
      <c r="L41" s="17">
        <f t="shared" si="5"/>
        <v>4026.2813844086018</v>
      </c>
    </row>
    <row r="42" spans="1:12" s="14" customFormat="1">
      <c r="A42" s="23">
        <v>12</v>
      </c>
      <c r="B42" s="24" t="s">
        <v>27</v>
      </c>
      <c r="C42" s="25">
        <v>21604891</v>
      </c>
      <c r="D42" s="25">
        <v>1231171</v>
      </c>
      <c r="E42" s="25">
        <v>19567861</v>
      </c>
      <c r="F42" s="25">
        <v>3978436</v>
      </c>
      <c r="G42" s="25">
        <f t="shared" ref="G42:G44" si="6">SUM(C42:F42)</f>
        <v>46382359</v>
      </c>
      <c r="H42" s="28">
        <v>33394.656787634405</v>
      </c>
      <c r="I42" s="28">
        <v>1903.019690860215</v>
      </c>
      <c r="J42" s="26">
        <v>30246.021706989242</v>
      </c>
      <c r="K42" s="26">
        <v>6149.4642473118274</v>
      </c>
      <c r="L42" s="26">
        <f t="shared" si="5"/>
        <v>71693.162432795696</v>
      </c>
    </row>
    <row r="43" spans="1:12" s="14" customFormat="1">
      <c r="A43" s="22"/>
      <c r="B43" s="22" t="s">
        <v>71</v>
      </c>
      <c r="C43" s="17">
        <v>6573650</v>
      </c>
      <c r="D43" s="17">
        <v>1231171</v>
      </c>
      <c r="E43" s="17">
        <v>19567861</v>
      </c>
      <c r="F43" s="17">
        <v>3978436</v>
      </c>
      <c r="G43" s="17">
        <f>G42-G44</f>
        <v>31351118</v>
      </c>
      <c r="H43" s="17">
        <v>10160.883736559139</v>
      </c>
      <c r="I43" s="17">
        <v>1903.019690860215</v>
      </c>
      <c r="J43" s="17">
        <v>30246.021706989242</v>
      </c>
      <c r="K43" s="17">
        <v>6149.4642473118274</v>
      </c>
      <c r="L43" s="17">
        <f t="shared" si="5"/>
        <v>48459.389381720423</v>
      </c>
    </row>
    <row r="44" spans="1:12" s="14" customFormat="1">
      <c r="A44" s="22"/>
      <c r="B44" s="22" t="s">
        <v>73</v>
      </c>
      <c r="C44" s="99">
        <v>15031241</v>
      </c>
      <c r="D44" s="17"/>
      <c r="E44" s="30"/>
      <c r="F44" s="30"/>
      <c r="G44" s="17">
        <f t="shared" si="6"/>
        <v>15031241</v>
      </c>
      <c r="H44" s="17">
        <v>23233.773051075266</v>
      </c>
      <c r="I44" s="31"/>
      <c r="J44" s="31"/>
      <c r="K44" s="31"/>
      <c r="L44" s="31">
        <f t="shared" si="5"/>
        <v>23233.773051075266</v>
      </c>
    </row>
    <row r="45" spans="1:12" s="14" customFormat="1">
      <c r="A45" s="23">
        <v>13</v>
      </c>
      <c r="B45" s="24" t="s">
        <v>29</v>
      </c>
      <c r="C45" s="32">
        <v>0</v>
      </c>
      <c r="D45" s="32">
        <v>0</v>
      </c>
      <c r="E45" s="32">
        <v>393643</v>
      </c>
      <c r="F45" s="32">
        <v>99963</v>
      </c>
      <c r="G45" s="32">
        <f>SUM(C45:F45)</f>
        <v>493606</v>
      </c>
      <c r="H45" s="33" t="s">
        <v>205</v>
      </c>
      <c r="I45" s="33" t="s">
        <v>205</v>
      </c>
      <c r="J45" s="33">
        <v>608.45356182795695</v>
      </c>
      <c r="K45" s="33">
        <v>154.51270161290319</v>
      </c>
      <c r="L45" s="33">
        <f t="shared" si="5"/>
        <v>762.96626344086008</v>
      </c>
    </row>
    <row r="46" spans="1:12" s="14" customFormat="1">
      <c r="A46" s="22"/>
      <c r="B46" s="22" t="s">
        <v>76</v>
      </c>
      <c r="C46" s="17"/>
      <c r="D46" s="17"/>
      <c r="E46" s="17">
        <v>393643</v>
      </c>
      <c r="F46" s="17">
        <v>99963</v>
      </c>
      <c r="G46" s="17">
        <f>G45</f>
        <v>493606</v>
      </c>
      <c r="H46" s="17"/>
      <c r="I46" s="17"/>
      <c r="J46" s="17"/>
      <c r="K46" s="17"/>
      <c r="L46" s="17"/>
    </row>
    <row r="47" spans="1:12" s="14" customFormat="1">
      <c r="A47" s="23">
        <v>14</v>
      </c>
      <c r="B47" s="24" t="s">
        <v>31</v>
      </c>
      <c r="C47" s="25">
        <v>0</v>
      </c>
      <c r="D47" s="25">
        <v>0</v>
      </c>
      <c r="E47" s="25">
        <v>1087182</v>
      </c>
      <c r="F47" s="25">
        <v>813094</v>
      </c>
      <c r="G47" s="25">
        <f>SUM(C47:F47)</f>
        <v>1900276</v>
      </c>
      <c r="H47" s="28" t="s">
        <v>205</v>
      </c>
      <c r="I47" s="28" t="s">
        <v>205</v>
      </c>
      <c r="J47" s="26">
        <v>1680.4560483870966</v>
      </c>
      <c r="K47" s="26">
        <v>1256.7985215053761</v>
      </c>
      <c r="L47" s="26">
        <f t="shared" ref="L47:L69" si="7">H47+I47+J47+K47</f>
        <v>2937.2545698924728</v>
      </c>
    </row>
    <row r="48" spans="1:12" s="14" customFormat="1" ht="15.75" customHeight="1">
      <c r="A48" s="22"/>
      <c r="B48" s="22" t="s">
        <v>79</v>
      </c>
      <c r="C48" s="17"/>
      <c r="D48" s="17"/>
      <c r="E48" s="17">
        <v>1087182</v>
      </c>
      <c r="F48" s="17">
        <v>813094</v>
      </c>
      <c r="G48" s="17">
        <f t="shared" ref="G48" si="8">G47</f>
        <v>1900276</v>
      </c>
      <c r="H48" s="17"/>
      <c r="I48" s="17"/>
      <c r="J48" s="17">
        <v>1680.4560483870966</v>
      </c>
      <c r="K48" s="17">
        <v>1256.7985215053761</v>
      </c>
      <c r="L48" s="17">
        <f t="shared" si="7"/>
        <v>2937.2545698924728</v>
      </c>
    </row>
    <row r="49" spans="1:13" s="14" customFormat="1">
      <c r="A49" s="23">
        <v>15</v>
      </c>
      <c r="B49" s="24" t="s">
        <v>32</v>
      </c>
      <c r="C49" s="25">
        <v>0</v>
      </c>
      <c r="D49" s="25">
        <v>0</v>
      </c>
      <c r="E49" s="25">
        <v>2272036</v>
      </c>
      <c r="F49" s="25">
        <v>648881</v>
      </c>
      <c r="G49" s="25">
        <f t="shared" ref="G49:G56" si="9">SUM(C49:F49)</f>
        <v>2920917</v>
      </c>
      <c r="H49" s="26" t="s">
        <v>205</v>
      </c>
      <c r="I49" s="26" t="s">
        <v>205</v>
      </c>
      <c r="J49" s="26">
        <v>3511.8836021505376</v>
      </c>
      <c r="K49" s="26">
        <v>1002.9746639784945</v>
      </c>
      <c r="L49" s="26">
        <f t="shared" si="7"/>
        <v>4514.858266129032</v>
      </c>
      <c r="M49" s="29"/>
    </row>
    <row r="50" spans="1:13" s="29" customFormat="1" ht="16.5" customHeight="1">
      <c r="A50" s="22"/>
      <c r="B50" s="22" t="s">
        <v>82</v>
      </c>
      <c r="C50" s="17"/>
      <c r="D50" s="17"/>
      <c r="E50" s="17">
        <v>908813</v>
      </c>
      <c r="F50" s="17">
        <v>19466</v>
      </c>
      <c r="G50" s="17">
        <f t="shared" si="9"/>
        <v>928279</v>
      </c>
      <c r="H50" s="17"/>
      <c r="I50" s="17"/>
      <c r="J50" s="17">
        <v>1404.7512768817205</v>
      </c>
      <c r="K50" s="17">
        <v>30.088575268817202</v>
      </c>
      <c r="L50" s="17">
        <f t="shared" si="7"/>
        <v>1434.8398521505378</v>
      </c>
      <c r="M50" s="14"/>
    </row>
    <row r="51" spans="1:13" s="14" customFormat="1">
      <c r="A51" s="22"/>
      <c r="B51" s="22" t="s">
        <v>84</v>
      </c>
      <c r="C51" s="17"/>
      <c r="D51" s="17"/>
      <c r="E51" s="17">
        <v>227204</v>
      </c>
      <c r="F51" s="17">
        <v>454217</v>
      </c>
      <c r="G51" s="17">
        <f t="shared" si="9"/>
        <v>681421</v>
      </c>
      <c r="H51" s="17"/>
      <c r="I51" s="17"/>
      <c r="J51" s="17">
        <v>351</v>
      </c>
      <c r="K51" s="17">
        <v>701.88608870967732</v>
      </c>
      <c r="L51" s="17">
        <f t="shared" si="7"/>
        <v>1052.8860887096773</v>
      </c>
    </row>
    <row r="52" spans="1:13" s="14" customFormat="1">
      <c r="A52" s="22"/>
      <c r="B52" s="22" t="s">
        <v>86</v>
      </c>
      <c r="C52" s="17"/>
      <c r="D52" s="17"/>
      <c r="E52" s="17">
        <v>181763</v>
      </c>
      <c r="F52" s="17">
        <v>175198</v>
      </c>
      <c r="G52" s="17">
        <f t="shared" si="9"/>
        <v>356961</v>
      </c>
      <c r="H52" s="17"/>
      <c r="I52" s="17"/>
      <c r="J52" s="17">
        <v>281</v>
      </c>
      <c r="K52" s="17">
        <v>271</v>
      </c>
      <c r="L52" s="17">
        <f t="shared" si="7"/>
        <v>552</v>
      </c>
    </row>
    <row r="53" spans="1:13" s="14" customFormat="1">
      <c r="A53" s="22"/>
      <c r="B53" s="22" t="s">
        <v>88</v>
      </c>
      <c r="C53" s="17"/>
      <c r="D53" s="17"/>
      <c r="E53" s="17">
        <v>681611</v>
      </c>
      <c r="F53" s="17">
        <v>0</v>
      </c>
      <c r="G53" s="17">
        <f t="shared" si="9"/>
        <v>681611</v>
      </c>
      <c r="H53" s="17"/>
      <c r="I53" s="17"/>
      <c r="J53" s="17">
        <v>1054</v>
      </c>
      <c r="K53" s="17">
        <v>0</v>
      </c>
      <c r="L53" s="17">
        <f t="shared" si="7"/>
        <v>1054</v>
      </c>
    </row>
    <row r="54" spans="1:13" s="14" customFormat="1">
      <c r="A54" s="22"/>
      <c r="B54" s="22" t="s">
        <v>90</v>
      </c>
      <c r="C54" s="17"/>
      <c r="D54" s="17"/>
      <c r="E54" s="17">
        <v>113602</v>
      </c>
      <c r="F54" s="17">
        <v>0</v>
      </c>
      <c r="G54" s="17">
        <f t="shared" si="9"/>
        <v>113602</v>
      </c>
      <c r="H54" s="17"/>
      <c r="I54" s="17"/>
      <c r="J54" s="17">
        <v>176</v>
      </c>
      <c r="K54" s="17">
        <v>0</v>
      </c>
      <c r="L54" s="17">
        <f t="shared" si="7"/>
        <v>176</v>
      </c>
    </row>
    <row r="55" spans="1:13" s="14" customFormat="1">
      <c r="A55" s="22"/>
      <c r="B55" s="22" t="s">
        <v>92</v>
      </c>
      <c r="C55" s="17"/>
      <c r="D55" s="17"/>
      <c r="E55" s="17">
        <v>159043</v>
      </c>
      <c r="F55" s="17">
        <v>0</v>
      </c>
      <c r="G55" s="17">
        <f t="shared" si="9"/>
        <v>159043</v>
      </c>
      <c r="H55" s="17"/>
      <c r="I55" s="17"/>
      <c r="J55" s="17">
        <v>246</v>
      </c>
      <c r="K55" s="17">
        <v>0</v>
      </c>
      <c r="L55" s="17">
        <f t="shared" si="7"/>
        <v>246</v>
      </c>
    </row>
    <row r="56" spans="1:13" s="14" customFormat="1">
      <c r="A56" s="18">
        <v>16</v>
      </c>
      <c r="B56" s="19" t="s">
        <v>34</v>
      </c>
      <c r="C56" s="20">
        <v>0</v>
      </c>
      <c r="D56" s="20">
        <v>0</v>
      </c>
      <c r="E56" s="20">
        <v>217475</v>
      </c>
      <c r="F56" s="20">
        <v>423739</v>
      </c>
      <c r="G56" s="20">
        <f t="shared" si="9"/>
        <v>641214</v>
      </c>
      <c r="H56" s="21" t="s">
        <v>205</v>
      </c>
      <c r="I56" s="21" t="s">
        <v>205</v>
      </c>
      <c r="J56" s="21">
        <v>336.15087365591398</v>
      </c>
      <c r="K56" s="21">
        <v>654.97291666666661</v>
      </c>
      <c r="L56" s="34">
        <f t="shared" si="7"/>
        <v>991.12379032258059</v>
      </c>
    </row>
    <row r="57" spans="1:13" s="14" customFormat="1">
      <c r="A57" s="22"/>
      <c r="B57" s="22" t="s">
        <v>95</v>
      </c>
      <c r="C57" s="17"/>
      <c r="D57" s="17"/>
      <c r="E57" s="17">
        <v>217475</v>
      </c>
      <c r="F57" s="17">
        <v>423739</v>
      </c>
      <c r="G57" s="17">
        <f>G56</f>
        <v>641214</v>
      </c>
      <c r="H57" s="17"/>
      <c r="I57" s="17"/>
      <c r="J57" s="17">
        <v>336.15087365591398</v>
      </c>
      <c r="K57" s="17">
        <v>654.97291666666661</v>
      </c>
      <c r="L57" s="17">
        <f t="shared" si="7"/>
        <v>991.12379032258059</v>
      </c>
    </row>
    <row r="58" spans="1:13" s="14" customFormat="1" ht="14.25" customHeight="1">
      <c r="A58" s="23">
        <v>17</v>
      </c>
      <c r="B58" s="24" t="s">
        <v>36</v>
      </c>
      <c r="C58" s="25">
        <v>0</v>
      </c>
      <c r="D58" s="25">
        <v>0</v>
      </c>
      <c r="E58" s="25">
        <v>531853</v>
      </c>
      <c r="F58" s="25">
        <v>367353</v>
      </c>
      <c r="G58" s="25">
        <f>SUM(C58:F58)</f>
        <v>899206</v>
      </c>
      <c r="H58" s="26" t="s">
        <v>205</v>
      </c>
      <c r="I58" s="26" t="s">
        <v>205</v>
      </c>
      <c r="J58" s="26">
        <v>822.08461021505377</v>
      </c>
      <c r="K58" s="26">
        <v>567.8171370967741</v>
      </c>
      <c r="L58" s="26">
        <f t="shared" si="7"/>
        <v>1389.9017473118279</v>
      </c>
    </row>
    <row r="59" spans="1:13" s="14" customFormat="1">
      <c r="A59" s="22"/>
      <c r="B59" s="16" t="s">
        <v>98</v>
      </c>
      <c r="C59" s="17"/>
      <c r="D59" s="17"/>
      <c r="E59" s="17">
        <v>531853</v>
      </c>
      <c r="F59" s="17">
        <v>367353</v>
      </c>
      <c r="G59" s="17">
        <f>G58</f>
        <v>899206</v>
      </c>
      <c r="H59" s="17"/>
      <c r="I59" s="17"/>
      <c r="J59" s="17">
        <v>822.08461021505377</v>
      </c>
      <c r="K59" s="17">
        <v>567.8171370967741</v>
      </c>
      <c r="L59" s="17">
        <f t="shared" si="7"/>
        <v>1389.9017473118279</v>
      </c>
    </row>
    <row r="60" spans="1:13" s="14" customFormat="1">
      <c r="A60" s="23">
        <v>18</v>
      </c>
      <c r="B60" s="24" t="s">
        <v>38</v>
      </c>
      <c r="C60" s="25">
        <v>0</v>
      </c>
      <c r="D60" s="25">
        <v>0</v>
      </c>
      <c r="E60" s="25">
        <v>659132</v>
      </c>
      <c r="F60" s="25">
        <v>721293</v>
      </c>
      <c r="G60" s="25">
        <f>SUM(C60:F60)</f>
        <v>1380425</v>
      </c>
      <c r="H60" s="26" t="s">
        <v>205</v>
      </c>
      <c r="I60" s="26" t="s">
        <v>205</v>
      </c>
      <c r="J60" s="26">
        <v>1018.8196236559138</v>
      </c>
      <c r="K60" s="26">
        <v>1114.901814516129</v>
      </c>
      <c r="L60" s="26">
        <f t="shared" si="7"/>
        <v>2133.7214381720428</v>
      </c>
    </row>
    <row r="61" spans="1:13" s="14" customFormat="1">
      <c r="A61" s="22"/>
      <c r="B61" s="22" t="s">
        <v>101</v>
      </c>
      <c r="C61" s="17"/>
      <c r="D61" s="17"/>
      <c r="E61" s="17">
        <v>659132</v>
      </c>
      <c r="F61" s="17">
        <v>721293</v>
      </c>
      <c r="G61" s="17">
        <f>G60</f>
        <v>1380425</v>
      </c>
      <c r="H61" s="17"/>
      <c r="I61" s="17"/>
      <c r="J61" s="17">
        <v>1018.8196236559138</v>
      </c>
      <c r="K61" s="17">
        <v>1114.901814516129</v>
      </c>
      <c r="L61" s="17">
        <f t="shared" si="7"/>
        <v>2133.7214381720428</v>
      </c>
    </row>
    <row r="62" spans="1:13" s="14" customFormat="1" ht="15" customHeight="1">
      <c r="A62" s="23">
        <v>19</v>
      </c>
      <c r="B62" s="24" t="s">
        <v>40</v>
      </c>
      <c r="C62" s="25">
        <v>16800</v>
      </c>
      <c r="D62" s="25">
        <v>0</v>
      </c>
      <c r="E62" s="25">
        <v>3994473</v>
      </c>
      <c r="F62" s="25">
        <v>5040421</v>
      </c>
      <c r="G62" s="25">
        <f>SUM(C62:F62)</f>
        <v>9051694</v>
      </c>
      <c r="H62" s="26">
        <v>25.967741935483872</v>
      </c>
      <c r="I62" s="26" t="s">
        <v>205</v>
      </c>
      <c r="J62" s="26">
        <v>6174.2526209677408</v>
      </c>
      <c r="K62" s="26">
        <v>7790.9733198924732</v>
      </c>
      <c r="L62" s="26">
        <f t="shared" si="7"/>
        <v>13991.193682795698</v>
      </c>
    </row>
    <row r="63" spans="1:13" s="14" customFormat="1" ht="15" customHeight="1">
      <c r="A63" s="35"/>
      <c r="B63" s="35" t="s">
        <v>104</v>
      </c>
      <c r="C63" s="17"/>
      <c r="D63" s="17"/>
      <c r="E63" s="17">
        <v>770135</v>
      </c>
      <c r="F63" s="17">
        <v>971793</v>
      </c>
      <c r="G63" s="27">
        <f>SUM(C63:F63)</f>
        <v>1741928</v>
      </c>
      <c r="H63" s="27"/>
      <c r="I63" s="27"/>
      <c r="J63" s="27">
        <v>1190.3968413978494</v>
      </c>
      <c r="K63" s="27">
        <v>1502.0993951612902</v>
      </c>
      <c r="L63" s="27">
        <f t="shared" si="7"/>
        <v>2692.4962365591396</v>
      </c>
    </row>
    <row r="64" spans="1:13" s="14" customFormat="1" ht="15" customHeight="1">
      <c r="A64" s="35"/>
      <c r="B64" s="35" t="s">
        <v>106</v>
      </c>
      <c r="C64" s="17"/>
      <c r="D64" s="17"/>
      <c r="E64" s="17">
        <v>1681673</v>
      </c>
      <c r="F64" s="17">
        <v>2122017</v>
      </c>
      <c r="G64" s="27">
        <f>SUM(C64:F64)</f>
        <v>3803690</v>
      </c>
      <c r="H64" s="27"/>
      <c r="I64" s="27"/>
      <c r="J64" s="27">
        <v>2599.360147849462</v>
      </c>
      <c r="K64" s="27">
        <v>3279.9993951612901</v>
      </c>
      <c r="L64" s="27">
        <f t="shared" si="7"/>
        <v>5879.3595430107525</v>
      </c>
    </row>
    <row r="65" spans="1:13" s="14" customFormat="1">
      <c r="A65" s="35"/>
      <c r="B65" s="35" t="s">
        <v>107</v>
      </c>
      <c r="C65" s="17"/>
      <c r="D65" s="17"/>
      <c r="E65" s="17">
        <v>1542665</v>
      </c>
      <c r="F65" s="17">
        <v>1946611</v>
      </c>
      <c r="G65" s="27">
        <f>SUM(C65:F65)</f>
        <v>3489276</v>
      </c>
      <c r="H65" s="27"/>
      <c r="I65" s="27"/>
      <c r="J65" s="27">
        <v>2384.4956317204301</v>
      </c>
      <c r="K65" s="27">
        <v>3008.8745295698923</v>
      </c>
      <c r="L65" s="27">
        <f t="shared" si="7"/>
        <v>5393.3701612903224</v>
      </c>
    </row>
    <row r="66" spans="1:13" s="14" customFormat="1">
      <c r="A66" s="23">
        <v>20</v>
      </c>
      <c r="B66" s="24" t="s">
        <v>41</v>
      </c>
      <c r="C66" s="25">
        <v>160551</v>
      </c>
      <c r="D66" s="25">
        <v>7697</v>
      </c>
      <c r="E66" s="25">
        <v>672173</v>
      </c>
      <c r="F66" s="25">
        <v>657660</v>
      </c>
      <c r="G66" s="25">
        <f>SUM(C66:F66)</f>
        <v>1498081</v>
      </c>
      <c r="H66" s="26">
        <v>248.16350806451609</v>
      </c>
      <c r="I66" s="26">
        <v>11.897244623655913</v>
      </c>
      <c r="J66" s="26">
        <v>1038.9770833333332</v>
      </c>
      <c r="K66" s="26">
        <v>1016.5443548387096</v>
      </c>
      <c r="L66" s="26">
        <f t="shared" si="7"/>
        <v>2315.5821908602147</v>
      </c>
    </row>
    <row r="67" spans="1:13" s="14" customFormat="1">
      <c r="A67" s="35"/>
      <c r="B67" s="35" t="s">
        <v>108</v>
      </c>
      <c r="C67" s="17">
        <v>160551</v>
      </c>
      <c r="D67" s="17">
        <v>7697</v>
      </c>
      <c r="E67" s="17">
        <v>672173</v>
      </c>
      <c r="F67" s="17">
        <v>657660</v>
      </c>
      <c r="G67" s="17">
        <f t="shared" ref="G67" si="10">G66</f>
        <v>1498081</v>
      </c>
      <c r="H67" s="17">
        <v>248.16350806451609</v>
      </c>
      <c r="I67" s="17">
        <v>11.897244623655913</v>
      </c>
      <c r="J67" s="17">
        <v>1038.9770833333332</v>
      </c>
      <c r="K67" s="17">
        <v>1016.5443548387096</v>
      </c>
      <c r="L67" s="17">
        <f t="shared" si="7"/>
        <v>2315.5821908602147</v>
      </c>
    </row>
    <row r="68" spans="1:13" s="14" customFormat="1">
      <c r="A68" s="23">
        <v>21</v>
      </c>
      <c r="B68" s="24" t="s">
        <v>43</v>
      </c>
      <c r="C68" s="25">
        <v>8608</v>
      </c>
      <c r="D68" s="25">
        <v>0</v>
      </c>
      <c r="E68" s="25">
        <v>7885803</v>
      </c>
      <c r="F68" s="25">
        <v>3915972</v>
      </c>
      <c r="G68" s="25">
        <f>SUM(C68:F68)</f>
        <v>11810383</v>
      </c>
      <c r="H68" s="26">
        <v>13.305376344086021</v>
      </c>
      <c r="I68" s="26" t="s">
        <v>205</v>
      </c>
      <c r="J68" s="26">
        <v>12189.077217741935</v>
      </c>
      <c r="K68" s="26">
        <v>6052.9137096774193</v>
      </c>
      <c r="L68" s="26">
        <f t="shared" si="7"/>
        <v>18255.29630376344</v>
      </c>
    </row>
    <row r="69" spans="1:13" s="14" customFormat="1" ht="15" customHeight="1">
      <c r="A69" s="35"/>
      <c r="B69" s="35" t="s">
        <v>109</v>
      </c>
      <c r="C69" s="17"/>
      <c r="D69" s="17"/>
      <c r="E69" s="17">
        <v>7885803</v>
      </c>
      <c r="F69" s="17">
        <v>3900308.1120000002</v>
      </c>
      <c r="G69" s="27">
        <f>F69+E69</f>
        <v>11786111.112</v>
      </c>
      <c r="H69" s="27"/>
      <c r="I69" s="27"/>
      <c r="J69" s="27">
        <v>12189.077217741935</v>
      </c>
      <c r="K69" s="27">
        <v>6052.9137096774193</v>
      </c>
      <c r="L69" s="27">
        <f t="shared" si="7"/>
        <v>18241.990927419356</v>
      </c>
    </row>
    <row r="70" spans="1:13" s="14" customFormat="1">
      <c r="A70" s="35"/>
      <c r="B70" s="35" t="s">
        <v>110</v>
      </c>
      <c r="C70" s="17"/>
      <c r="D70" s="17"/>
      <c r="E70" s="17"/>
      <c r="F70" s="17">
        <v>15663.888000000001</v>
      </c>
      <c r="G70" s="27">
        <f>F70+E70</f>
        <v>15663.888000000001</v>
      </c>
      <c r="H70" s="27"/>
      <c r="I70" s="27"/>
      <c r="J70" s="27"/>
      <c r="K70" s="27"/>
      <c r="L70" s="27"/>
    </row>
    <row r="71" spans="1:13" s="14" customFormat="1">
      <c r="A71" s="23">
        <v>22</v>
      </c>
      <c r="B71" s="24" t="s">
        <v>45</v>
      </c>
      <c r="C71" s="25">
        <v>0</v>
      </c>
      <c r="D71" s="25">
        <v>440416</v>
      </c>
      <c r="E71" s="25">
        <v>1051530</v>
      </c>
      <c r="F71" s="25">
        <v>758947</v>
      </c>
      <c r="G71" s="25">
        <f>SUM(C71:F71)</f>
        <v>2250893</v>
      </c>
      <c r="H71" s="26" t="s">
        <v>205</v>
      </c>
      <c r="I71" s="26">
        <v>680.7505376344086</v>
      </c>
      <c r="J71" s="26">
        <v>1625.3487903225805</v>
      </c>
      <c r="K71" s="26">
        <v>1173.103561827957</v>
      </c>
      <c r="L71" s="26">
        <f>H71+I71+J71+K71</f>
        <v>3479.2028897849464</v>
      </c>
    </row>
    <row r="72" spans="1:13" s="14" customFormat="1">
      <c r="A72" s="35"/>
      <c r="B72" s="35" t="s">
        <v>111</v>
      </c>
      <c r="C72" s="17"/>
      <c r="D72" s="17"/>
      <c r="E72" s="17">
        <v>1051530</v>
      </c>
      <c r="F72" s="17">
        <v>333936.68</v>
      </c>
      <c r="G72" s="27">
        <f>E72+F72</f>
        <v>1385466.68</v>
      </c>
      <c r="H72" s="27"/>
      <c r="I72" s="27"/>
      <c r="J72" s="27">
        <v>1625.3487903225805</v>
      </c>
      <c r="K72" s="27">
        <v>516.16556720430106</v>
      </c>
      <c r="L72" s="27">
        <f>H72+I72+J72+K72</f>
        <v>2141.5143575268817</v>
      </c>
    </row>
    <row r="73" spans="1:13" s="36" customFormat="1">
      <c r="A73" s="35"/>
      <c r="B73" s="35" t="s">
        <v>109</v>
      </c>
      <c r="C73" s="17"/>
      <c r="D73" s="17"/>
      <c r="E73" s="17"/>
      <c r="F73" s="17">
        <v>425010.32000000007</v>
      </c>
      <c r="G73" s="27">
        <f>E73+F73</f>
        <v>425010.32000000007</v>
      </c>
      <c r="H73" s="27"/>
      <c r="I73" s="27"/>
      <c r="J73" s="27"/>
      <c r="K73" s="27">
        <v>656.93799462365598</v>
      </c>
      <c r="L73" s="27">
        <f>H73+I73+J73+K73</f>
        <v>656.93799462365598</v>
      </c>
      <c r="M73" s="14"/>
    </row>
    <row r="74" spans="1:13" s="36" customFormat="1">
      <c r="A74" s="18">
        <v>23</v>
      </c>
      <c r="B74" s="19" t="s">
        <v>47</v>
      </c>
      <c r="C74" s="20">
        <v>11673</v>
      </c>
      <c r="D74" s="20">
        <v>0</v>
      </c>
      <c r="E74" s="20">
        <v>1839210</v>
      </c>
      <c r="F74" s="20">
        <v>940734</v>
      </c>
      <c r="G74" s="20">
        <f>SUM(C74:F74)</f>
        <v>2791617</v>
      </c>
      <c r="H74" s="21">
        <v>18.042943548387097</v>
      </c>
      <c r="I74" s="21" t="s">
        <v>205</v>
      </c>
      <c r="J74" s="21">
        <v>2842.8649193548385</v>
      </c>
      <c r="K74" s="21">
        <v>1454.0915322580645</v>
      </c>
      <c r="L74" s="21">
        <f>H74+I74+J74+K74</f>
        <v>4314.9993951612905</v>
      </c>
      <c r="M74" s="14"/>
    </row>
    <row r="75" spans="1:13" s="36" customFormat="1" ht="15" customHeight="1">
      <c r="A75" s="35"/>
      <c r="B75" s="35" t="s">
        <v>112</v>
      </c>
      <c r="C75" s="17">
        <v>11673</v>
      </c>
      <c r="D75" s="17">
        <v>0</v>
      </c>
      <c r="E75" s="17">
        <v>1839210</v>
      </c>
      <c r="F75" s="17">
        <v>940734</v>
      </c>
      <c r="G75" s="27">
        <f>F75+E75+C75</f>
        <v>2791617</v>
      </c>
      <c r="H75" s="27">
        <v>18.042943548387097</v>
      </c>
      <c r="I75" s="27"/>
      <c r="J75" s="27">
        <v>2842.8649193548385</v>
      </c>
      <c r="K75" s="27">
        <v>1454.0915322580645</v>
      </c>
      <c r="L75" s="27">
        <f>L74</f>
        <v>4314.9993951612905</v>
      </c>
    </row>
    <row r="76" spans="1:13" s="36" customFormat="1">
      <c r="A76" s="23">
        <v>24</v>
      </c>
      <c r="B76" s="24" t="s">
        <v>49</v>
      </c>
      <c r="C76" s="25">
        <v>756316</v>
      </c>
      <c r="D76" s="25">
        <v>10948</v>
      </c>
      <c r="E76" s="25">
        <v>558959</v>
      </c>
      <c r="F76" s="25">
        <v>684670</v>
      </c>
      <c r="G76" s="25">
        <f>SUM(C76:F76)</f>
        <v>2010893</v>
      </c>
      <c r="H76" s="26">
        <v>1169.0368279569891</v>
      </c>
      <c r="I76" s="26">
        <v>16.922311827956989</v>
      </c>
      <c r="J76" s="26">
        <v>863.98232526881714</v>
      </c>
      <c r="K76" s="26">
        <v>1058.2936827956989</v>
      </c>
      <c r="L76" s="26">
        <f>H76+I76+J76+K76</f>
        <v>3108.235147849462</v>
      </c>
    </row>
    <row r="77" spans="1:13" s="36" customFormat="1">
      <c r="A77" s="35"/>
      <c r="B77" s="35" t="s">
        <v>113</v>
      </c>
      <c r="C77" s="17">
        <v>756316</v>
      </c>
      <c r="D77" s="17">
        <v>10948</v>
      </c>
      <c r="E77" s="17">
        <v>100612.62</v>
      </c>
      <c r="F77" s="17">
        <v>58881.619999999995</v>
      </c>
      <c r="G77" s="27">
        <f>C77+D77+E77+F77</f>
        <v>926758.24</v>
      </c>
      <c r="H77" s="27">
        <v>1169.0368279569891</v>
      </c>
      <c r="I77" s="27">
        <v>16.922311827956989</v>
      </c>
      <c r="J77" s="27">
        <v>155.51681854838708</v>
      </c>
      <c r="K77" s="27">
        <v>91.013256720430093</v>
      </c>
      <c r="L77" s="27">
        <f>SUM(H77:K77)</f>
        <v>1432.4892150537632</v>
      </c>
    </row>
    <row r="78" spans="1:13" s="36" customFormat="1">
      <c r="A78" s="35"/>
      <c r="B78" s="35" t="s">
        <v>114</v>
      </c>
      <c r="C78" s="17"/>
      <c r="D78" s="17"/>
      <c r="E78" s="17">
        <v>458346.37999999995</v>
      </c>
      <c r="F78" s="17">
        <v>625788.38</v>
      </c>
      <c r="G78" s="27">
        <f>C78+D78+E78+F78</f>
        <v>1084134.76</v>
      </c>
      <c r="H78" s="27"/>
      <c r="I78" s="27"/>
      <c r="J78" s="27">
        <v>708.46550672042997</v>
      </c>
      <c r="K78" s="27">
        <v>967.28042607526868</v>
      </c>
      <c r="L78" s="27">
        <f>SUM(H78:K78)</f>
        <v>1675.7459327956985</v>
      </c>
    </row>
    <row r="79" spans="1:13" s="36" customFormat="1">
      <c r="A79" s="23">
        <v>25</v>
      </c>
      <c r="B79" s="24" t="s">
        <v>51</v>
      </c>
      <c r="C79" s="25">
        <v>8768</v>
      </c>
      <c r="D79" s="25">
        <v>0</v>
      </c>
      <c r="E79" s="25">
        <v>933524</v>
      </c>
      <c r="F79" s="25">
        <v>751670</v>
      </c>
      <c r="G79" s="25">
        <f>SUM(C79:F79)</f>
        <v>1693962</v>
      </c>
      <c r="H79" s="26">
        <v>13.552688172043011</v>
      </c>
      <c r="I79" s="26" t="s">
        <v>205</v>
      </c>
      <c r="J79" s="26">
        <v>1442.9470430107526</v>
      </c>
      <c r="K79" s="26">
        <v>1161.8555107526881</v>
      </c>
      <c r="L79" s="26">
        <f t="shared" ref="L79:L94" si="11">H79+I79+J79+K79</f>
        <v>2618.3552419354837</v>
      </c>
    </row>
    <row r="80" spans="1:13" s="36" customFormat="1">
      <c r="A80" s="35"/>
      <c r="B80" s="35" t="s">
        <v>115</v>
      </c>
      <c r="C80" s="17"/>
      <c r="D80" s="17"/>
      <c r="E80" s="17">
        <v>933524</v>
      </c>
      <c r="F80" s="17">
        <v>751670</v>
      </c>
      <c r="G80" s="17">
        <f>SUM(C80:F80)</f>
        <v>1685194</v>
      </c>
      <c r="H80" s="27"/>
      <c r="I80" s="27"/>
      <c r="J80" s="27">
        <v>1442.9470430107526</v>
      </c>
      <c r="K80" s="27">
        <v>1161.8555107526881</v>
      </c>
      <c r="L80" s="27">
        <f t="shared" si="11"/>
        <v>2604.8025537634408</v>
      </c>
    </row>
    <row r="81" spans="1:12" s="36" customFormat="1">
      <c r="A81" s="23">
        <v>26</v>
      </c>
      <c r="B81" s="24" t="s">
        <v>52</v>
      </c>
      <c r="C81" s="25">
        <v>298544</v>
      </c>
      <c r="D81" s="25">
        <v>0</v>
      </c>
      <c r="E81" s="25">
        <v>2169790.5714179995</v>
      </c>
      <c r="F81" s="25">
        <v>988182.01528499997</v>
      </c>
      <c r="G81" s="25">
        <f t="shared" ref="G81:G88" si="12">SUM(C81:F81)</f>
        <v>3456516.5867029997</v>
      </c>
      <c r="H81" s="26">
        <v>461.45913978494616</v>
      </c>
      <c r="I81" s="26" t="s">
        <v>205</v>
      </c>
      <c r="J81" s="26">
        <v>3353.8429531326606</v>
      </c>
      <c r="K81" s="26">
        <v>1527.4318784647176</v>
      </c>
      <c r="L81" s="26">
        <f t="shared" si="11"/>
        <v>5342.7339713823239</v>
      </c>
    </row>
    <row r="82" spans="1:12" s="36" customFormat="1">
      <c r="A82" s="35"/>
      <c r="B82" s="35" t="s">
        <v>116</v>
      </c>
      <c r="C82" s="17">
        <v>298544</v>
      </c>
      <c r="D82" s="17"/>
      <c r="E82" s="17">
        <v>397072</v>
      </c>
      <c r="F82" s="17">
        <v>505949</v>
      </c>
      <c r="G82" s="27">
        <f t="shared" si="12"/>
        <v>1201565</v>
      </c>
      <c r="H82" s="27">
        <v>461.45913978494616</v>
      </c>
      <c r="I82" s="27"/>
      <c r="J82" s="27">
        <v>613.75376344086021</v>
      </c>
      <c r="K82" s="27">
        <v>782.04482526881714</v>
      </c>
      <c r="L82" s="27">
        <f t="shared" si="11"/>
        <v>1857.2577284946233</v>
      </c>
    </row>
    <row r="83" spans="1:12" s="36" customFormat="1">
      <c r="A83" s="35"/>
      <c r="B83" s="35" t="s">
        <v>117</v>
      </c>
      <c r="C83" s="17"/>
      <c r="D83" s="17"/>
      <c r="E83" s="17">
        <v>1264987.5714179995</v>
      </c>
      <c r="F83" s="17">
        <v>482233.01528499997</v>
      </c>
      <c r="G83" s="27">
        <f t="shared" si="12"/>
        <v>1747220.5867029994</v>
      </c>
      <c r="H83" s="27"/>
      <c r="I83" s="27"/>
      <c r="J83" s="27">
        <v>1955.2899289391119</v>
      </c>
      <c r="K83" s="27">
        <v>745.38705319590042</v>
      </c>
      <c r="L83" s="27">
        <f t="shared" si="11"/>
        <v>2700.6769821350122</v>
      </c>
    </row>
    <row r="84" spans="1:12" s="36" customFormat="1">
      <c r="A84" s="35"/>
      <c r="B84" s="35" t="s">
        <v>118</v>
      </c>
      <c r="C84" s="17"/>
      <c r="D84" s="17"/>
      <c r="E84" s="17">
        <v>26037</v>
      </c>
      <c r="F84" s="17"/>
      <c r="G84" s="27">
        <f t="shared" si="12"/>
        <v>26037</v>
      </c>
      <c r="H84" s="27"/>
      <c r="I84" s="27"/>
      <c r="J84" s="27">
        <v>40.245362903225796</v>
      </c>
      <c r="K84" s="27"/>
      <c r="L84" s="27">
        <f t="shared" si="11"/>
        <v>40.245362903225796</v>
      </c>
    </row>
    <row r="85" spans="1:12" s="36" customFormat="1">
      <c r="A85" s="35"/>
      <c r="B85" s="35" t="s">
        <v>119</v>
      </c>
      <c r="C85" s="17"/>
      <c r="D85" s="17"/>
      <c r="E85" s="17">
        <v>468675</v>
      </c>
      <c r="F85" s="17"/>
      <c r="G85" s="27">
        <f t="shared" si="12"/>
        <v>468675</v>
      </c>
      <c r="H85" s="27"/>
      <c r="I85" s="27"/>
      <c r="J85" s="27">
        <v>724.43044354838707</v>
      </c>
      <c r="K85" s="27"/>
      <c r="L85" s="27">
        <f t="shared" si="11"/>
        <v>724.43044354838707</v>
      </c>
    </row>
    <row r="86" spans="1:12" s="36" customFormat="1">
      <c r="A86" s="35"/>
      <c r="B86" s="35" t="s">
        <v>120</v>
      </c>
      <c r="C86" s="17"/>
      <c r="D86" s="17"/>
      <c r="E86" s="17">
        <v>10849</v>
      </c>
      <c r="F86" s="17"/>
      <c r="G86" s="27">
        <f t="shared" si="12"/>
        <v>10849</v>
      </c>
      <c r="H86" s="27"/>
      <c r="I86" s="27"/>
      <c r="J86" s="27">
        <v>16.769287634408602</v>
      </c>
      <c r="K86" s="27"/>
      <c r="L86" s="27">
        <f t="shared" si="11"/>
        <v>16.769287634408602</v>
      </c>
    </row>
    <row r="87" spans="1:12" s="36" customFormat="1">
      <c r="A87" s="35"/>
      <c r="B87" s="35" t="s">
        <v>121</v>
      </c>
      <c r="C87" s="17"/>
      <c r="D87" s="17"/>
      <c r="E87" s="17">
        <v>2170</v>
      </c>
      <c r="F87" s="17"/>
      <c r="G87" s="27"/>
      <c r="H87" s="27"/>
      <c r="I87" s="27"/>
      <c r="J87" s="27">
        <v>3.3541666666666661</v>
      </c>
      <c r="K87" s="27"/>
      <c r="L87" s="27">
        <f t="shared" si="11"/>
        <v>3.3541666666666661</v>
      </c>
    </row>
    <row r="88" spans="1:12" s="36" customFormat="1">
      <c r="A88" s="23">
        <v>27</v>
      </c>
      <c r="B88" s="24" t="s">
        <v>54</v>
      </c>
      <c r="C88" s="25">
        <v>858589</v>
      </c>
      <c r="D88" s="25">
        <v>0</v>
      </c>
      <c r="E88" s="25">
        <v>2955337</v>
      </c>
      <c r="F88" s="25">
        <v>864194</v>
      </c>
      <c r="G88" s="25">
        <f t="shared" si="12"/>
        <v>4678120</v>
      </c>
      <c r="H88" s="26">
        <v>1327.1200940860215</v>
      </c>
      <c r="I88" s="26" t="s">
        <v>205</v>
      </c>
      <c r="J88" s="26">
        <v>4568.0612231182795</v>
      </c>
      <c r="K88" s="26">
        <v>1335.7837365591397</v>
      </c>
      <c r="L88" s="26">
        <f t="shared" si="11"/>
        <v>7230.9650537634407</v>
      </c>
    </row>
    <row r="89" spans="1:12" s="36" customFormat="1">
      <c r="A89" s="35"/>
      <c r="B89" s="35" t="s">
        <v>122</v>
      </c>
      <c r="C89" s="17"/>
      <c r="D89" s="17"/>
      <c r="E89" s="17">
        <v>1484171</v>
      </c>
      <c r="F89" s="17">
        <v>561898</v>
      </c>
      <c r="G89" s="27">
        <f t="shared" ref="G89:G95" si="13">SUM(C89:F89)</f>
        <v>2046069</v>
      </c>
      <c r="H89" s="27"/>
      <c r="I89" s="27"/>
      <c r="J89" s="27">
        <v>2294.0815188172041</v>
      </c>
      <c r="K89" s="27">
        <v>868.52513440860207</v>
      </c>
      <c r="L89" s="27">
        <f t="shared" si="11"/>
        <v>3162.6066532258064</v>
      </c>
    </row>
    <row r="90" spans="1:12" s="36" customFormat="1">
      <c r="A90" s="35"/>
      <c r="B90" s="35" t="s">
        <v>123</v>
      </c>
      <c r="C90" s="17"/>
      <c r="D90" s="17"/>
      <c r="E90" s="17">
        <v>1012203</v>
      </c>
      <c r="F90" s="17">
        <v>235061</v>
      </c>
      <c r="G90" s="27">
        <f t="shared" si="13"/>
        <v>1247264</v>
      </c>
      <c r="H90" s="27"/>
      <c r="I90" s="27"/>
      <c r="J90" s="27">
        <v>1564.5610887096773</v>
      </c>
      <c r="K90" s="27">
        <v>363.33353494623651</v>
      </c>
      <c r="L90" s="27">
        <f t="shared" si="11"/>
        <v>1927.8946236559138</v>
      </c>
    </row>
    <row r="91" spans="1:12" s="36" customFormat="1">
      <c r="A91" s="35"/>
      <c r="B91" s="35" t="s">
        <v>124</v>
      </c>
      <c r="C91" s="17"/>
      <c r="D91" s="17"/>
      <c r="E91" s="17">
        <v>309719</v>
      </c>
      <c r="F91" s="17">
        <v>2420</v>
      </c>
      <c r="G91" s="27">
        <f t="shared" si="13"/>
        <v>312139</v>
      </c>
      <c r="H91" s="27"/>
      <c r="I91" s="27"/>
      <c r="J91" s="27">
        <v>478.73232526881719</v>
      </c>
      <c r="K91" s="27">
        <v>3.7405913978494625</v>
      </c>
      <c r="L91" s="27">
        <f t="shared" si="11"/>
        <v>482.47291666666666</v>
      </c>
    </row>
    <row r="92" spans="1:12" s="36" customFormat="1">
      <c r="A92" s="35"/>
      <c r="B92" s="35" t="s">
        <v>125</v>
      </c>
      <c r="C92" s="17"/>
      <c r="D92" s="17"/>
      <c r="E92" s="17">
        <v>25711</v>
      </c>
      <c r="F92" s="17"/>
      <c r="G92" s="27">
        <f t="shared" si="13"/>
        <v>25711</v>
      </c>
      <c r="H92" s="27"/>
      <c r="I92" s="27"/>
      <c r="J92" s="27">
        <v>39.741465053763434</v>
      </c>
      <c r="K92" s="27"/>
      <c r="L92" s="27">
        <f t="shared" si="11"/>
        <v>39.741465053763434</v>
      </c>
    </row>
    <row r="93" spans="1:12" s="36" customFormat="1">
      <c r="A93" s="35"/>
      <c r="B93" s="35" t="s">
        <v>126</v>
      </c>
      <c r="C93" s="17"/>
      <c r="D93" s="17"/>
      <c r="E93" s="17">
        <v>45512</v>
      </c>
      <c r="F93" s="17">
        <v>35173</v>
      </c>
      <c r="G93" s="27">
        <f t="shared" si="13"/>
        <v>80685</v>
      </c>
      <c r="H93" s="27"/>
      <c r="I93" s="27"/>
      <c r="J93" s="27">
        <v>70.347849462365588</v>
      </c>
      <c r="K93" s="27">
        <v>54.366868279569886</v>
      </c>
      <c r="L93" s="27">
        <f t="shared" si="11"/>
        <v>124.71471774193547</v>
      </c>
    </row>
    <row r="94" spans="1:12" s="36" customFormat="1">
      <c r="A94" s="35"/>
      <c r="B94" s="35" t="s">
        <v>127</v>
      </c>
      <c r="C94" s="17"/>
      <c r="D94" s="17"/>
      <c r="E94" s="17">
        <v>78021</v>
      </c>
      <c r="F94" s="17">
        <v>29642</v>
      </c>
      <c r="G94" s="27">
        <f t="shared" si="13"/>
        <v>107663</v>
      </c>
      <c r="H94" s="27"/>
      <c r="I94" s="27"/>
      <c r="J94" s="27">
        <v>120.5969758064516</v>
      </c>
      <c r="K94" s="27">
        <v>45.817607526881723</v>
      </c>
      <c r="L94" s="27">
        <f t="shared" si="11"/>
        <v>166.41458333333333</v>
      </c>
    </row>
    <row r="95" spans="1:12" s="36" customFormat="1">
      <c r="A95" s="23">
        <v>28</v>
      </c>
      <c r="B95" s="24" t="s">
        <v>55</v>
      </c>
      <c r="C95" s="25">
        <v>460493</v>
      </c>
      <c r="D95" s="25">
        <v>0</v>
      </c>
      <c r="E95" s="25">
        <v>952928</v>
      </c>
      <c r="F95" s="25">
        <v>590718</v>
      </c>
      <c r="G95" s="25">
        <f t="shared" si="13"/>
        <v>2004139</v>
      </c>
      <c r="H95" s="26">
        <v>711.78353494623661</v>
      </c>
      <c r="I95" s="26" t="s">
        <v>205</v>
      </c>
      <c r="J95" s="26">
        <v>1472.9397849462364</v>
      </c>
      <c r="K95" s="26">
        <v>913.07217741935483</v>
      </c>
      <c r="L95" s="26">
        <f>H95+I95+J95+K95</f>
        <v>3097.7954973118281</v>
      </c>
    </row>
    <row r="96" spans="1:12" s="36" customFormat="1">
      <c r="A96" s="35"/>
      <c r="B96" s="35" t="s">
        <v>128</v>
      </c>
      <c r="C96" s="17">
        <v>460493</v>
      </c>
      <c r="D96" s="17">
        <v>0</v>
      </c>
      <c r="E96" s="17">
        <v>952928</v>
      </c>
      <c r="F96" s="17">
        <v>590718</v>
      </c>
      <c r="G96" s="27">
        <f>C96+D96+E96+F96</f>
        <v>2004139</v>
      </c>
      <c r="H96" s="27">
        <v>711.78353494623661</v>
      </c>
      <c r="I96" s="27"/>
      <c r="J96" s="27">
        <v>1472.9397849462364</v>
      </c>
      <c r="K96" s="27">
        <v>913.07217741935483</v>
      </c>
      <c r="L96" s="27">
        <f>H96+I96+J96+K96</f>
        <v>3097.7954973118281</v>
      </c>
    </row>
    <row r="97" spans="1:12" s="36" customFormat="1">
      <c r="A97" s="23">
        <v>29</v>
      </c>
      <c r="B97" s="24" t="s">
        <v>57</v>
      </c>
      <c r="C97" s="25">
        <v>286520</v>
      </c>
      <c r="D97" s="25">
        <v>0</v>
      </c>
      <c r="E97" s="25">
        <v>1395652</v>
      </c>
      <c r="F97" s="25">
        <v>497363</v>
      </c>
      <c r="G97" s="25">
        <f>SUM(C97:F97)</f>
        <v>2179535</v>
      </c>
      <c r="H97" s="26">
        <v>442.8736559139785</v>
      </c>
      <c r="I97" s="26" t="s">
        <v>205</v>
      </c>
      <c r="J97" s="26">
        <v>2157.2577956989248</v>
      </c>
      <c r="K97" s="26">
        <v>768.77345430107516</v>
      </c>
      <c r="L97" s="26">
        <f>H97+I97+J97+K97</f>
        <v>3368.9049059139784</v>
      </c>
    </row>
    <row r="98" spans="1:12" s="36" customFormat="1">
      <c r="A98" s="35"/>
      <c r="B98" s="35" t="s">
        <v>129</v>
      </c>
      <c r="C98" s="17">
        <v>286520</v>
      </c>
      <c r="D98" s="17"/>
      <c r="E98" s="17">
        <v>1395652</v>
      </c>
      <c r="F98" s="17">
        <v>497363</v>
      </c>
      <c r="G98" s="27">
        <f>SUM(C98:F98)</f>
        <v>2179535</v>
      </c>
      <c r="H98" s="27">
        <v>442.8736559139785</v>
      </c>
      <c r="I98" s="27"/>
      <c r="J98" s="27">
        <v>2157.2577956989248</v>
      </c>
      <c r="K98" s="27">
        <v>768.77345430107516</v>
      </c>
      <c r="L98" s="27">
        <f t="shared" ref="L98:L118" si="14">H98+I98+J98+K98</f>
        <v>3368.9049059139784</v>
      </c>
    </row>
    <row r="99" spans="1:12" s="36" customFormat="1">
      <c r="A99" s="35"/>
      <c r="B99" s="35" t="s">
        <v>73</v>
      </c>
      <c r="C99" s="17"/>
      <c r="D99" s="17"/>
      <c r="E99" s="17"/>
      <c r="F99" s="17"/>
      <c r="G99" s="27">
        <f>SUM(C99:F99)</f>
        <v>0</v>
      </c>
      <c r="H99" s="27" t="s">
        <v>205</v>
      </c>
      <c r="I99" s="27"/>
      <c r="J99" s="27"/>
      <c r="K99" s="27"/>
      <c r="L99" s="27">
        <f t="shared" si="14"/>
        <v>0</v>
      </c>
    </row>
    <row r="100" spans="1:12" s="36" customFormat="1">
      <c r="A100" s="23">
        <v>30</v>
      </c>
      <c r="B100" s="24" t="s">
        <v>58</v>
      </c>
      <c r="C100" s="25">
        <v>18657</v>
      </c>
      <c r="D100" s="25">
        <v>0</v>
      </c>
      <c r="E100" s="25">
        <v>3383602</v>
      </c>
      <c r="F100" s="25">
        <v>1813245</v>
      </c>
      <c r="G100" s="25">
        <f>SUM(C100:F100)</f>
        <v>5215504</v>
      </c>
      <c r="H100" s="26">
        <v>28.838104838709675</v>
      </c>
      <c r="I100" s="26" t="s">
        <v>205</v>
      </c>
      <c r="J100" s="26">
        <v>5230.0299731182795</v>
      </c>
      <c r="K100" s="26">
        <v>2802.7308467741932</v>
      </c>
      <c r="L100" s="26">
        <f>H100+I100+J100+K100</f>
        <v>8061.5989247311827</v>
      </c>
    </row>
    <row r="101" spans="1:12" s="36" customFormat="1">
      <c r="A101" s="35"/>
      <c r="B101" s="35" t="s">
        <v>130</v>
      </c>
      <c r="C101" s="17"/>
      <c r="D101" s="17"/>
      <c r="E101" s="17">
        <v>3383602</v>
      </c>
      <c r="F101" s="17">
        <v>1813245</v>
      </c>
      <c r="G101" s="17">
        <f>G100</f>
        <v>5215504</v>
      </c>
      <c r="H101" s="27"/>
      <c r="I101" s="27"/>
      <c r="J101" s="27">
        <v>5230.0299731182795</v>
      </c>
      <c r="K101" s="27">
        <v>2802.7308467741932</v>
      </c>
      <c r="L101" s="27">
        <f t="shared" si="14"/>
        <v>8032.7608198924727</v>
      </c>
    </row>
    <row r="102" spans="1:12" s="36" customFormat="1">
      <c r="A102" s="23">
        <v>31</v>
      </c>
      <c r="B102" s="24" t="s">
        <v>60</v>
      </c>
      <c r="C102" s="25">
        <v>7107</v>
      </c>
      <c r="D102" s="25">
        <v>0</v>
      </c>
      <c r="E102" s="25">
        <v>765399</v>
      </c>
      <c r="F102" s="37">
        <v>656523</v>
      </c>
      <c r="G102" s="25">
        <f>SUM(C102:F102)</f>
        <v>1429029</v>
      </c>
      <c r="H102" s="26">
        <v>10.985282258064515</v>
      </c>
      <c r="I102" s="26" t="s">
        <v>205</v>
      </c>
      <c r="J102" s="26">
        <v>1183.0764112903225</v>
      </c>
      <c r="K102" s="26">
        <v>1014.7868951612902</v>
      </c>
      <c r="L102" s="26">
        <f t="shared" si="14"/>
        <v>2208.8485887096772</v>
      </c>
    </row>
    <row r="103" spans="1:12" s="36" customFormat="1">
      <c r="A103" s="35"/>
      <c r="B103" s="35" t="s">
        <v>131</v>
      </c>
      <c r="C103" s="17">
        <v>7107</v>
      </c>
      <c r="D103" s="17"/>
      <c r="E103" s="17">
        <v>765399</v>
      </c>
      <c r="F103" s="17">
        <v>656523</v>
      </c>
      <c r="G103" s="27">
        <f>E103+F103</f>
        <v>1421922</v>
      </c>
      <c r="H103" s="27"/>
      <c r="I103" s="27"/>
      <c r="J103" s="27">
        <v>1183.0764112903225</v>
      </c>
      <c r="K103" s="27">
        <v>1014.7868951612902</v>
      </c>
      <c r="L103" s="27">
        <f t="shared" si="14"/>
        <v>2197.8633064516125</v>
      </c>
    </row>
    <row r="104" spans="1:12" s="36" customFormat="1">
      <c r="A104" s="18">
        <v>32</v>
      </c>
      <c r="B104" s="19" t="s">
        <v>62</v>
      </c>
      <c r="C104" s="20">
        <v>0</v>
      </c>
      <c r="D104" s="20">
        <v>0</v>
      </c>
      <c r="E104" s="20">
        <v>11600</v>
      </c>
      <c r="F104" s="20">
        <v>18864</v>
      </c>
      <c r="G104" s="20">
        <f>SUM(C104:F104)</f>
        <v>30464</v>
      </c>
      <c r="H104" s="21" t="s">
        <v>205</v>
      </c>
      <c r="I104" s="21" t="s">
        <v>205</v>
      </c>
      <c r="J104" s="21">
        <v>17.93010752688172</v>
      </c>
      <c r="K104" s="21">
        <v>29.158064516129031</v>
      </c>
      <c r="L104" s="21">
        <f t="shared" si="14"/>
        <v>47.088172043010751</v>
      </c>
    </row>
    <row r="105" spans="1:12" s="36" customFormat="1">
      <c r="A105" s="35"/>
      <c r="B105" s="35" t="s">
        <v>132</v>
      </c>
      <c r="C105" s="17"/>
      <c r="D105" s="17"/>
      <c r="E105" s="17">
        <v>11600</v>
      </c>
      <c r="F105" s="17">
        <v>18864</v>
      </c>
      <c r="G105" s="27">
        <f>C105+D105+E105+F105</f>
        <v>30464</v>
      </c>
      <c r="H105" s="71" t="s">
        <v>205</v>
      </c>
      <c r="I105" s="27"/>
      <c r="J105" s="27">
        <v>17.93010752688172</v>
      </c>
      <c r="K105" s="27">
        <v>29.158064516129031</v>
      </c>
      <c r="L105" s="27">
        <f t="shared" si="14"/>
        <v>47.088172043010751</v>
      </c>
    </row>
    <row r="106" spans="1:12" s="36" customFormat="1">
      <c r="A106" s="18">
        <v>33</v>
      </c>
      <c r="B106" s="19" t="s">
        <v>61</v>
      </c>
      <c r="C106" s="20">
        <v>561871</v>
      </c>
      <c r="D106" s="20">
        <v>81152</v>
      </c>
      <c r="E106" s="20">
        <v>4567999</v>
      </c>
      <c r="F106" s="20">
        <v>1926012</v>
      </c>
      <c r="G106" s="20">
        <f>SUM(C106:F106)</f>
        <v>7137034</v>
      </c>
      <c r="H106" s="21">
        <v>868.48340053763434</v>
      </c>
      <c r="I106" s="21">
        <v>125.43655913978493</v>
      </c>
      <c r="J106" s="21">
        <v>7060.7511424731174</v>
      </c>
      <c r="K106" s="21">
        <v>2977.0346774193545</v>
      </c>
      <c r="L106" s="21">
        <f t="shared" si="14"/>
        <v>11031.705779569891</v>
      </c>
    </row>
    <row r="107" spans="1:12" s="36" customFormat="1">
      <c r="A107" s="35"/>
      <c r="B107" s="35" t="s">
        <v>133</v>
      </c>
      <c r="C107" s="17">
        <v>561871</v>
      </c>
      <c r="D107" s="17">
        <v>81152</v>
      </c>
      <c r="E107" s="17">
        <v>4567999</v>
      </c>
      <c r="F107" s="17">
        <v>1926012</v>
      </c>
      <c r="G107" s="27">
        <f>C107+D107+E107+F107</f>
        <v>7137034</v>
      </c>
      <c r="H107" s="27">
        <v>868.48340053763434</v>
      </c>
      <c r="I107" s="27"/>
      <c r="J107" s="27">
        <v>7060.7511424731174</v>
      </c>
      <c r="K107" s="27">
        <v>2977.0346774193545</v>
      </c>
      <c r="L107" s="27">
        <f t="shared" si="14"/>
        <v>10906.269220430106</v>
      </c>
    </row>
    <row r="108" spans="1:12" s="36" customFormat="1">
      <c r="A108" s="18">
        <v>34</v>
      </c>
      <c r="B108" s="72" t="s">
        <v>214</v>
      </c>
      <c r="C108" s="20">
        <v>0</v>
      </c>
      <c r="D108" s="20">
        <v>0</v>
      </c>
      <c r="E108" s="20">
        <v>338199</v>
      </c>
      <c r="F108" s="20">
        <v>0</v>
      </c>
      <c r="G108" s="20">
        <f>SUM(C108:F108)</f>
        <v>338199</v>
      </c>
      <c r="H108" s="20" t="s">
        <v>205</v>
      </c>
      <c r="I108" s="20" t="s">
        <v>205</v>
      </c>
      <c r="J108" s="20">
        <v>522.7538306451612</v>
      </c>
      <c r="K108" s="20" t="s">
        <v>205</v>
      </c>
      <c r="L108" s="20">
        <f t="shared" si="14"/>
        <v>522.7538306451612</v>
      </c>
    </row>
    <row r="109" spans="1:12" s="36" customFormat="1">
      <c r="A109" s="35"/>
      <c r="B109" s="35" t="s">
        <v>215</v>
      </c>
      <c r="C109" s="17">
        <v>0</v>
      </c>
      <c r="D109" s="17">
        <v>0</v>
      </c>
      <c r="E109" s="17">
        <v>338199</v>
      </c>
      <c r="F109" s="17">
        <v>0</v>
      </c>
      <c r="G109" s="27">
        <f>C109+D109+E109+F109</f>
        <v>338199</v>
      </c>
      <c r="H109" s="71" t="s">
        <v>205</v>
      </c>
      <c r="I109" s="71"/>
      <c r="J109" s="71">
        <v>522.7538306451612</v>
      </c>
      <c r="K109" s="71" t="s">
        <v>205</v>
      </c>
      <c r="L109" s="71">
        <f t="shared" si="14"/>
        <v>522.7538306451612</v>
      </c>
    </row>
    <row r="110" spans="1:12" s="36" customFormat="1">
      <c r="A110" s="18">
        <v>35</v>
      </c>
      <c r="B110" s="72" t="s">
        <v>206</v>
      </c>
      <c r="C110" s="20">
        <v>0</v>
      </c>
      <c r="D110" s="20">
        <v>0</v>
      </c>
      <c r="E110" s="20">
        <v>15730</v>
      </c>
      <c r="F110" s="20">
        <v>54407</v>
      </c>
      <c r="G110" s="20">
        <f>SUM(C110:F110)</f>
        <v>70137</v>
      </c>
      <c r="H110" s="20" t="s">
        <v>205</v>
      </c>
      <c r="I110" s="20" t="s">
        <v>205</v>
      </c>
      <c r="J110" s="20">
        <v>24.313844086021501</v>
      </c>
      <c r="K110" s="20">
        <v>84.09684139784946</v>
      </c>
      <c r="L110" s="20">
        <f t="shared" si="14"/>
        <v>108.41068548387096</v>
      </c>
    </row>
    <row r="111" spans="1:12" s="36" customFormat="1">
      <c r="A111" s="35"/>
      <c r="B111" s="35" t="s">
        <v>207</v>
      </c>
      <c r="C111" s="17">
        <v>0</v>
      </c>
      <c r="D111" s="17">
        <v>0</v>
      </c>
      <c r="E111" s="17">
        <v>15730</v>
      </c>
      <c r="F111" s="17">
        <v>54407</v>
      </c>
      <c r="G111" s="27">
        <f>C111+D111+E111+F111</f>
        <v>70137</v>
      </c>
      <c r="H111" s="71" t="s">
        <v>205</v>
      </c>
      <c r="I111" s="71"/>
      <c r="J111" s="71">
        <v>24.313844086021501</v>
      </c>
      <c r="K111" s="71">
        <v>84.09684139784946</v>
      </c>
      <c r="L111" s="71">
        <f t="shared" si="14"/>
        <v>108.41068548387096</v>
      </c>
    </row>
    <row r="112" spans="1:12" s="36" customFormat="1">
      <c r="A112" s="18">
        <v>36</v>
      </c>
      <c r="B112" s="19" t="s">
        <v>63</v>
      </c>
      <c r="C112" s="20">
        <v>0</v>
      </c>
      <c r="D112" s="20">
        <v>0</v>
      </c>
      <c r="E112" s="20">
        <v>403674</v>
      </c>
      <c r="F112" s="73">
        <v>69562</v>
      </c>
      <c r="G112" s="20">
        <f>SUM(C112:F112)</f>
        <v>473236</v>
      </c>
      <c r="H112" s="21" t="s">
        <v>205</v>
      </c>
      <c r="I112" s="21" t="s">
        <v>205</v>
      </c>
      <c r="J112" s="21">
        <v>623.95846774193546</v>
      </c>
      <c r="K112" s="21">
        <v>107.52190860215053</v>
      </c>
      <c r="L112" s="21">
        <f t="shared" si="14"/>
        <v>731.48037634408604</v>
      </c>
    </row>
    <row r="113" spans="1:12" s="36" customFormat="1" ht="30">
      <c r="A113" s="35"/>
      <c r="B113" s="38" t="s">
        <v>134</v>
      </c>
      <c r="C113" s="17"/>
      <c r="D113" s="17"/>
      <c r="E113" s="17">
        <v>403674</v>
      </c>
      <c r="F113" s="17">
        <v>69562</v>
      </c>
      <c r="G113" s="27">
        <f>SUM(C113:F113)</f>
        <v>473236</v>
      </c>
      <c r="H113" s="27"/>
      <c r="I113" s="27"/>
      <c r="J113" s="27">
        <v>623.95846774193546</v>
      </c>
      <c r="K113" s="27">
        <v>107.52190860215053</v>
      </c>
      <c r="L113" s="27">
        <f t="shared" si="14"/>
        <v>731.48037634408604</v>
      </c>
    </row>
    <row r="114" spans="1:12" s="36" customFormat="1">
      <c r="A114" s="18">
        <v>37</v>
      </c>
      <c r="B114" s="19" t="s">
        <v>64</v>
      </c>
      <c r="C114" s="20">
        <v>186265</v>
      </c>
      <c r="D114" s="20">
        <v>0</v>
      </c>
      <c r="E114" s="20">
        <v>81032</v>
      </c>
      <c r="F114" s="20">
        <v>88338</v>
      </c>
      <c r="G114" s="20">
        <f>SUM(C114:F114)</f>
        <v>355635</v>
      </c>
      <c r="H114" s="21">
        <v>287.9096102150537</v>
      </c>
      <c r="I114" s="21" t="s">
        <v>205</v>
      </c>
      <c r="J114" s="21">
        <v>125.25107526881719</v>
      </c>
      <c r="K114" s="21">
        <v>136.54395161290321</v>
      </c>
      <c r="L114" s="21">
        <f t="shared" si="14"/>
        <v>549.70463709677415</v>
      </c>
    </row>
    <row r="115" spans="1:12" s="36" customFormat="1">
      <c r="A115" s="35"/>
      <c r="B115" s="35" t="s">
        <v>135</v>
      </c>
      <c r="C115" s="17">
        <v>186265</v>
      </c>
      <c r="D115" s="17"/>
      <c r="E115" s="17">
        <v>81032</v>
      </c>
      <c r="F115" s="17">
        <v>88338</v>
      </c>
      <c r="G115" s="27">
        <f t="shared" ref="G115" si="15">G114</f>
        <v>355635</v>
      </c>
      <c r="H115" s="27">
        <v>287.9096102150537</v>
      </c>
      <c r="I115" s="27"/>
      <c r="J115" s="27">
        <v>125.25107526881719</v>
      </c>
      <c r="K115" s="27">
        <v>136.54395161290321</v>
      </c>
      <c r="L115" s="27">
        <f t="shared" si="14"/>
        <v>549.70463709677415</v>
      </c>
    </row>
    <row r="116" spans="1:12" s="36" customFormat="1">
      <c r="A116" s="23">
        <v>38</v>
      </c>
      <c r="B116" s="24" t="s">
        <v>65</v>
      </c>
      <c r="C116" s="25">
        <v>0</v>
      </c>
      <c r="D116" s="25">
        <v>0</v>
      </c>
      <c r="E116" s="25">
        <v>231152</v>
      </c>
      <c r="F116" s="25">
        <v>58453</v>
      </c>
      <c r="G116" s="25">
        <f t="shared" ref="G116:G121" si="16">SUM(C116:F116)</f>
        <v>289605</v>
      </c>
      <c r="H116" s="26" t="s">
        <v>205</v>
      </c>
      <c r="I116" s="26" t="s">
        <v>205</v>
      </c>
      <c r="J116" s="26">
        <v>357.29139784946233</v>
      </c>
      <c r="K116" s="26">
        <v>90.350739247311822</v>
      </c>
      <c r="L116" s="26">
        <f t="shared" si="14"/>
        <v>447.64213709677415</v>
      </c>
    </row>
    <row r="117" spans="1:12" s="36" customFormat="1" ht="30">
      <c r="A117" s="35"/>
      <c r="B117" s="38" t="s">
        <v>136</v>
      </c>
      <c r="C117" s="17"/>
      <c r="D117" s="17"/>
      <c r="E117" s="17">
        <v>55476.479999999996</v>
      </c>
      <c r="F117" s="17">
        <v>3565.6329999999998</v>
      </c>
      <c r="G117" s="27">
        <f t="shared" si="16"/>
        <v>59042.112999999998</v>
      </c>
      <c r="H117" s="27"/>
      <c r="I117" s="27"/>
      <c r="J117" s="27">
        <v>85.749935483870956</v>
      </c>
      <c r="K117" s="27">
        <v>5.5113950940860201</v>
      </c>
      <c r="L117" s="27">
        <f t="shared" si="14"/>
        <v>91.261330577956983</v>
      </c>
    </row>
    <row r="118" spans="1:12" s="36" customFormat="1">
      <c r="A118" s="35"/>
      <c r="B118" s="35" t="s">
        <v>137</v>
      </c>
      <c r="C118" s="17"/>
      <c r="D118" s="17"/>
      <c r="E118" s="17">
        <v>175675.52000000002</v>
      </c>
      <c r="F118" s="17">
        <v>54887.366999999998</v>
      </c>
      <c r="G118" s="27">
        <f t="shared" si="16"/>
        <v>230562.88700000002</v>
      </c>
      <c r="H118" s="27"/>
      <c r="I118" s="27"/>
      <c r="J118" s="27">
        <v>271.54146236559143</v>
      </c>
      <c r="K118" s="27">
        <v>84.839344153225795</v>
      </c>
      <c r="L118" s="27">
        <f t="shared" si="14"/>
        <v>356.38080651881722</v>
      </c>
    </row>
    <row r="119" spans="1:12" s="36" customFormat="1">
      <c r="A119" s="23">
        <v>39</v>
      </c>
      <c r="B119" s="24" t="s">
        <v>66</v>
      </c>
      <c r="C119" s="25">
        <v>0</v>
      </c>
      <c r="D119" s="25">
        <v>132853</v>
      </c>
      <c r="E119" s="25">
        <v>1032505</v>
      </c>
      <c r="F119" s="25">
        <v>1238577</v>
      </c>
      <c r="G119" s="25">
        <f>SUM(C119:F119)</f>
        <v>2403935</v>
      </c>
      <c r="H119" s="26" t="s">
        <v>205</v>
      </c>
      <c r="I119" s="26">
        <v>205.35073924731182</v>
      </c>
      <c r="J119" s="26">
        <v>1595.9418682795699</v>
      </c>
      <c r="K119" s="26">
        <v>1914.4671370967742</v>
      </c>
      <c r="L119" s="26">
        <f>H119+I119+J119+K119</f>
        <v>3715.7597446236559</v>
      </c>
    </row>
    <row r="120" spans="1:12" s="36" customFormat="1">
      <c r="A120" s="35"/>
      <c r="B120" s="35" t="s">
        <v>138</v>
      </c>
      <c r="C120" s="17"/>
      <c r="D120" s="17">
        <v>132853</v>
      </c>
      <c r="E120" s="17">
        <v>1032505</v>
      </c>
      <c r="F120" s="17">
        <v>1238577</v>
      </c>
      <c r="G120" s="27">
        <f t="shared" si="16"/>
        <v>2403935</v>
      </c>
      <c r="H120" s="27"/>
      <c r="I120" s="27">
        <v>205.35073924731182</v>
      </c>
      <c r="J120" s="27">
        <v>1595.9418682795699</v>
      </c>
      <c r="K120" s="27">
        <v>1914.4671370967742</v>
      </c>
      <c r="L120" s="27">
        <f>H120+I120+J120+K120</f>
        <v>3715.7597446236559</v>
      </c>
    </row>
    <row r="121" spans="1:12" s="36" customFormat="1">
      <c r="A121" s="23">
        <v>40</v>
      </c>
      <c r="B121" s="24" t="s">
        <v>67</v>
      </c>
      <c r="C121" s="25">
        <v>0</v>
      </c>
      <c r="D121" s="25">
        <v>0</v>
      </c>
      <c r="E121" s="25">
        <v>418138</v>
      </c>
      <c r="F121" s="25">
        <v>635384</v>
      </c>
      <c r="G121" s="25">
        <f t="shared" si="16"/>
        <v>1053522</v>
      </c>
      <c r="H121" s="26" t="s">
        <v>205</v>
      </c>
      <c r="I121" s="26" t="s">
        <v>205</v>
      </c>
      <c r="J121" s="26">
        <v>646.3154569892472</v>
      </c>
      <c r="K121" s="26">
        <v>982.11236559139775</v>
      </c>
      <c r="L121" s="26">
        <f>H121+I121+J121+K121</f>
        <v>1628.4278225806449</v>
      </c>
    </row>
    <row r="122" spans="1:12" s="36" customFormat="1">
      <c r="A122" s="35"/>
      <c r="B122" s="35" t="s">
        <v>139</v>
      </c>
      <c r="C122" s="17"/>
      <c r="D122" s="17"/>
      <c r="E122" s="17">
        <v>418138</v>
      </c>
      <c r="F122" s="17">
        <v>635384</v>
      </c>
      <c r="G122" s="27">
        <f>SUM(C122:F122)</f>
        <v>1053522</v>
      </c>
      <c r="H122" s="27"/>
      <c r="I122" s="27"/>
      <c r="J122" s="27">
        <v>646.3154569892472</v>
      </c>
      <c r="K122" s="27">
        <v>982.11236559139775</v>
      </c>
      <c r="L122" s="27">
        <f>SUM(H122:K122)</f>
        <v>1628.4278225806449</v>
      </c>
    </row>
    <row r="123" spans="1:12" s="36" customFormat="1">
      <c r="A123" s="23">
        <v>41</v>
      </c>
      <c r="B123" s="24" t="s">
        <v>69</v>
      </c>
      <c r="C123" s="25">
        <v>125659</v>
      </c>
      <c r="D123" s="25">
        <v>0</v>
      </c>
      <c r="E123" s="25">
        <v>1232962</v>
      </c>
      <c r="F123" s="25">
        <v>401915</v>
      </c>
      <c r="G123" s="25">
        <f t="shared" ref="G123:G133" si="17">SUM(C123:F123)</f>
        <v>1760536</v>
      </c>
      <c r="H123" s="26">
        <v>194.23098118279569</v>
      </c>
      <c r="I123" s="26" t="s">
        <v>205</v>
      </c>
      <c r="J123" s="26">
        <v>1905.7880376344085</v>
      </c>
      <c r="K123" s="26">
        <v>621.23958333333337</v>
      </c>
      <c r="L123" s="26">
        <f>H123+I123+J123+K123</f>
        <v>2721.2586021505376</v>
      </c>
    </row>
    <row r="124" spans="1:12" s="36" customFormat="1">
      <c r="A124" s="35"/>
      <c r="B124" s="35" t="s">
        <v>140</v>
      </c>
      <c r="C124" s="17">
        <v>125659</v>
      </c>
      <c r="D124" s="17"/>
      <c r="E124" s="17">
        <v>362368</v>
      </c>
      <c r="F124" s="17">
        <v>104498</v>
      </c>
      <c r="G124" s="27">
        <f>SUM(C124:F124)</f>
        <v>592525</v>
      </c>
      <c r="H124" s="27">
        <v>194.23098118279569</v>
      </c>
      <c r="I124" s="27"/>
      <c r="J124" s="27">
        <v>560.11182795698926</v>
      </c>
      <c r="K124" s="27">
        <v>161.52244623655915</v>
      </c>
      <c r="L124" s="27">
        <f t="shared" ref="L124:L130" si="18">H124+I124+J124+K124</f>
        <v>915.86525537634418</v>
      </c>
    </row>
    <row r="125" spans="1:12" s="36" customFormat="1">
      <c r="A125" s="35"/>
      <c r="B125" s="35" t="s">
        <v>141</v>
      </c>
      <c r="C125" s="17"/>
      <c r="D125" s="17"/>
      <c r="E125" s="17">
        <v>118118</v>
      </c>
      <c r="F125" s="17"/>
      <c r="G125" s="27">
        <f t="shared" si="17"/>
        <v>118118</v>
      </c>
      <c r="H125" s="27"/>
      <c r="I125" s="27"/>
      <c r="J125" s="27">
        <v>182.57486559139784</v>
      </c>
      <c r="K125" s="27"/>
      <c r="L125" s="27">
        <f t="shared" si="18"/>
        <v>182.57486559139784</v>
      </c>
    </row>
    <row r="126" spans="1:12" s="36" customFormat="1">
      <c r="A126" s="35"/>
      <c r="B126" s="35" t="s">
        <v>142</v>
      </c>
      <c r="C126" s="17"/>
      <c r="D126" s="17"/>
      <c r="E126" s="17">
        <v>17755</v>
      </c>
      <c r="F126" s="17"/>
      <c r="G126" s="27">
        <f t="shared" si="17"/>
        <v>17755</v>
      </c>
      <c r="H126" s="27"/>
      <c r="I126" s="27"/>
      <c r="J126" s="27">
        <v>27.443884408602148</v>
      </c>
      <c r="K126" s="27"/>
      <c r="L126" s="27">
        <f t="shared" si="18"/>
        <v>27.443884408602148</v>
      </c>
    </row>
    <row r="127" spans="1:12" s="36" customFormat="1">
      <c r="A127" s="35"/>
      <c r="B127" s="35" t="s">
        <v>143</v>
      </c>
      <c r="C127" s="17"/>
      <c r="D127" s="17"/>
      <c r="E127" s="17">
        <v>44633</v>
      </c>
      <c r="F127" s="17">
        <v>32997</v>
      </c>
      <c r="G127" s="27">
        <f t="shared" si="17"/>
        <v>77630</v>
      </c>
      <c r="H127" s="27"/>
      <c r="I127" s="27"/>
      <c r="J127" s="27">
        <v>68.989180107526877</v>
      </c>
      <c r="K127" s="27">
        <v>51.003427419354836</v>
      </c>
      <c r="L127" s="27">
        <f t="shared" si="18"/>
        <v>119.99260752688171</v>
      </c>
    </row>
    <row r="128" spans="1:12" s="36" customFormat="1" ht="30" customHeight="1">
      <c r="A128" s="35"/>
      <c r="B128" s="35" t="s">
        <v>144</v>
      </c>
      <c r="C128" s="17"/>
      <c r="D128" s="17"/>
      <c r="E128" s="17">
        <v>37728</v>
      </c>
      <c r="F128" s="17">
        <v>50240</v>
      </c>
      <c r="G128" s="27">
        <f t="shared" si="17"/>
        <v>87968</v>
      </c>
      <c r="H128" s="27"/>
      <c r="I128" s="27"/>
      <c r="J128" s="27">
        <v>58.316129032258061</v>
      </c>
      <c r="K128" s="27">
        <v>77.655913978494624</v>
      </c>
      <c r="L128" s="27">
        <f t="shared" si="18"/>
        <v>135.97204301075269</v>
      </c>
    </row>
    <row r="129" spans="1:12" s="36" customFormat="1">
      <c r="A129" s="35"/>
      <c r="B129" s="35" t="s">
        <v>145</v>
      </c>
      <c r="C129" s="17"/>
      <c r="D129" s="17"/>
      <c r="E129" s="17">
        <v>72868</v>
      </c>
      <c r="F129" s="17">
        <v>130421</v>
      </c>
      <c r="G129" s="27">
        <f t="shared" si="17"/>
        <v>203289</v>
      </c>
      <c r="H129" s="27"/>
      <c r="I129" s="27"/>
      <c r="J129" s="27">
        <v>112.63198924731182</v>
      </c>
      <c r="K129" s="27">
        <v>201.59159946236559</v>
      </c>
      <c r="L129" s="27">
        <f t="shared" si="18"/>
        <v>314.22358870967741</v>
      </c>
    </row>
    <row r="130" spans="1:12" s="36" customFormat="1">
      <c r="A130" s="35"/>
      <c r="B130" s="35" t="s">
        <v>146</v>
      </c>
      <c r="C130" s="17"/>
      <c r="D130" s="17"/>
      <c r="E130" s="17">
        <v>579492</v>
      </c>
      <c r="F130" s="17">
        <v>83759</v>
      </c>
      <c r="G130" s="27">
        <f t="shared" si="17"/>
        <v>663251</v>
      </c>
      <c r="H130" s="27"/>
      <c r="I130" s="27"/>
      <c r="J130" s="27">
        <v>895.72016129032249</v>
      </c>
      <c r="K130" s="27">
        <v>129.46619623655914</v>
      </c>
      <c r="L130" s="27">
        <f t="shared" si="18"/>
        <v>1025.1863575268817</v>
      </c>
    </row>
    <row r="131" spans="1:12" s="36" customFormat="1">
      <c r="A131" s="23">
        <v>42</v>
      </c>
      <c r="B131" s="39" t="s">
        <v>70</v>
      </c>
      <c r="C131" s="40">
        <v>0</v>
      </c>
      <c r="D131" s="40">
        <v>0</v>
      </c>
      <c r="E131" s="40">
        <v>476614</v>
      </c>
      <c r="F131" s="40">
        <v>84106</v>
      </c>
      <c r="G131" s="25">
        <f t="shared" si="17"/>
        <v>560720</v>
      </c>
      <c r="H131" s="41" t="s">
        <v>205</v>
      </c>
      <c r="I131" s="41" t="s">
        <v>205</v>
      </c>
      <c r="J131" s="26">
        <v>736.70174731182794</v>
      </c>
      <c r="K131" s="26">
        <v>130.00255376344086</v>
      </c>
      <c r="L131" s="26">
        <f>H131+I131+J131+K131</f>
        <v>866.70430107526886</v>
      </c>
    </row>
    <row r="132" spans="1:12" s="36" customFormat="1" ht="30">
      <c r="A132" s="35"/>
      <c r="B132" s="38" t="s">
        <v>147</v>
      </c>
      <c r="C132" s="17"/>
      <c r="D132" s="17"/>
      <c r="E132" s="17">
        <v>476614</v>
      </c>
      <c r="F132" s="17">
        <v>84106</v>
      </c>
      <c r="G132" s="27">
        <f t="shared" si="17"/>
        <v>560720</v>
      </c>
      <c r="H132" s="27"/>
      <c r="I132" s="27"/>
      <c r="J132" s="27">
        <v>736.70174731182794</v>
      </c>
      <c r="K132" s="27">
        <v>130.00255376344086</v>
      </c>
      <c r="L132" s="27">
        <f>SUM(H132:K132)</f>
        <v>866.70430107526886</v>
      </c>
    </row>
    <row r="133" spans="1:12" s="36" customFormat="1">
      <c r="A133" s="23">
        <v>43</v>
      </c>
      <c r="B133" s="24" t="s">
        <v>72</v>
      </c>
      <c r="C133" s="25">
        <v>14348</v>
      </c>
      <c r="D133" s="25">
        <v>0</v>
      </c>
      <c r="E133" s="25">
        <v>3581284</v>
      </c>
      <c r="F133" s="25">
        <v>3040041</v>
      </c>
      <c r="G133" s="25">
        <f t="shared" si="17"/>
        <v>6635673</v>
      </c>
      <c r="H133" s="26">
        <v>22.177688172043009</v>
      </c>
      <c r="I133" s="26" t="s">
        <v>205</v>
      </c>
      <c r="J133" s="26">
        <v>5535.5868279569886</v>
      </c>
      <c r="K133" s="26">
        <v>4698.9881048387097</v>
      </c>
      <c r="L133" s="26">
        <f>H133+I133+J133+K133</f>
        <v>10256.752620967742</v>
      </c>
    </row>
    <row r="134" spans="1:12" s="36" customFormat="1">
      <c r="A134" s="35"/>
      <c r="B134" s="35" t="s">
        <v>148</v>
      </c>
      <c r="C134" s="17">
        <v>14348</v>
      </c>
      <c r="D134" s="17"/>
      <c r="E134" s="17">
        <v>3581284</v>
      </c>
      <c r="F134" s="17">
        <v>3040041</v>
      </c>
      <c r="G134" s="27">
        <f>C134+D134+E134+F134</f>
        <v>6635673</v>
      </c>
      <c r="H134" s="27">
        <v>22.177688172043009</v>
      </c>
      <c r="I134" s="27"/>
      <c r="J134" s="27">
        <v>5535.5868279569886</v>
      </c>
      <c r="K134" s="27">
        <v>4698.9881048387097</v>
      </c>
      <c r="L134" s="27">
        <f>H134+I134+J134+K134</f>
        <v>10256.752620967742</v>
      </c>
    </row>
    <row r="135" spans="1:12" s="36" customFormat="1">
      <c r="A135" s="23">
        <v>44</v>
      </c>
      <c r="B135" s="24" t="s">
        <v>219</v>
      </c>
      <c r="C135" s="25">
        <v>0</v>
      </c>
      <c r="D135" s="25">
        <v>0</v>
      </c>
      <c r="E135" s="25">
        <v>194596</v>
      </c>
      <c r="F135" s="25">
        <v>0</v>
      </c>
      <c r="G135" s="25">
        <f t="shared" ref="G135:G136" si="19">SUM(C135:F135)</f>
        <v>194596</v>
      </c>
      <c r="H135" s="26" t="s">
        <v>205</v>
      </c>
      <c r="I135" s="26" t="s">
        <v>205</v>
      </c>
      <c r="J135" s="26">
        <v>300.78682795698921</v>
      </c>
      <c r="K135" s="26" t="s">
        <v>205</v>
      </c>
      <c r="L135" s="26">
        <f>H135+I135+J135+K135</f>
        <v>300.78682795698921</v>
      </c>
    </row>
    <row r="136" spans="1:12" s="36" customFormat="1">
      <c r="A136" s="35"/>
      <c r="B136" s="35" t="s">
        <v>149</v>
      </c>
      <c r="C136" s="17"/>
      <c r="D136" s="17"/>
      <c r="E136" s="17">
        <v>194596</v>
      </c>
      <c r="F136" s="17"/>
      <c r="G136" s="27">
        <f t="shared" si="19"/>
        <v>194596</v>
      </c>
      <c r="H136" s="27"/>
      <c r="I136" s="27"/>
      <c r="J136" s="27">
        <v>300.78682795698921</v>
      </c>
      <c r="K136" s="27"/>
      <c r="L136" s="27">
        <f>H136+I136+J136+K136</f>
        <v>300.78682795698921</v>
      </c>
    </row>
    <row r="137" spans="1:12" s="36" customFormat="1">
      <c r="A137" s="23">
        <v>45</v>
      </c>
      <c r="B137" s="24" t="s">
        <v>75</v>
      </c>
      <c r="C137" s="25">
        <v>692041</v>
      </c>
      <c r="D137" s="25">
        <v>0</v>
      </c>
      <c r="E137" s="25">
        <v>8808131</v>
      </c>
      <c r="F137" s="25">
        <v>4142953</v>
      </c>
      <c r="G137" s="25">
        <f>SUM(C137:F137)</f>
        <v>13643125</v>
      </c>
      <c r="H137" s="26">
        <v>1069.6870295698923</v>
      </c>
      <c r="I137" s="26" t="s">
        <v>205</v>
      </c>
      <c r="J137" s="26">
        <v>13614.718615591399</v>
      </c>
      <c r="K137" s="26">
        <v>6403.7579973118272</v>
      </c>
      <c r="L137" s="26">
        <f>H137+I137+J137+K137</f>
        <v>21088.163642473119</v>
      </c>
    </row>
    <row r="138" spans="1:12" s="36" customFormat="1">
      <c r="A138" s="35"/>
      <c r="B138" s="35" t="s">
        <v>150</v>
      </c>
      <c r="C138" s="17">
        <v>692041</v>
      </c>
      <c r="D138" s="17"/>
      <c r="E138" s="17">
        <v>3611333.71</v>
      </c>
      <c r="F138" s="17">
        <v>1367174.49</v>
      </c>
      <c r="G138" s="27">
        <f>SUM(C138:F138)</f>
        <v>5670549.2000000002</v>
      </c>
      <c r="H138" s="27">
        <v>1069.6870295698923</v>
      </c>
      <c r="I138" s="27"/>
      <c r="J138" s="27">
        <v>5582.0346323924723</v>
      </c>
      <c r="K138" s="27">
        <v>2113.2401391129033</v>
      </c>
      <c r="L138" s="27">
        <f>SUM(H138:K138)</f>
        <v>8764.9618010752674</v>
      </c>
    </row>
    <row r="139" spans="1:12" s="36" customFormat="1">
      <c r="A139" s="35"/>
      <c r="B139" s="35" t="s">
        <v>151</v>
      </c>
      <c r="C139" s="17"/>
      <c r="D139" s="17"/>
      <c r="E139" s="17">
        <v>5196797.29</v>
      </c>
      <c r="F139" s="17">
        <v>2775778.5100000002</v>
      </c>
      <c r="G139" s="27">
        <f>SUM(C139:F139)</f>
        <v>7972575.8000000007</v>
      </c>
      <c r="H139" s="27"/>
      <c r="I139" s="27"/>
      <c r="J139" s="27">
        <v>8032.6839831989246</v>
      </c>
      <c r="K139" s="27">
        <v>4290.5178581989248</v>
      </c>
      <c r="L139" s="27">
        <f>SUM(H139:K139)</f>
        <v>12323.201841397849</v>
      </c>
    </row>
    <row r="140" spans="1:12" s="36" customFormat="1">
      <c r="A140" s="23">
        <v>46</v>
      </c>
      <c r="B140" s="24" t="s">
        <v>77</v>
      </c>
      <c r="C140" s="25">
        <v>12201</v>
      </c>
      <c r="D140" s="25">
        <v>0</v>
      </c>
      <c r="E140" s="25">
        <v>1163404</v>
      </c>
      <c r="F140" s="25">
        <v>753108</v>
      </c>
      <c r="G140" s="25">
        <f>SUM(C140:F140)</f>
        <v>1928713</v>
      </c>
      <c r="H140" s="26">
        <v>18.859072580645158</v>
      </c>
      <c r="I140" s="26" t="s">
        <v>205</v>
      </c>
      <c r="J140" s="26">
        <v>1798.2723118279569</v>
      </c>
      <c r="K140" s="26">
        <v>1164.0782258064514</v>
      </c>
      <c r="L140" s="26">
        <f>H140+I140+J140+K140</f>
        <v>2981.2096102150535</v>
      </c>
    </row>
    <row r="141" spans="1:12" s="36" customFormat="1">
      <c r="A141" s="35"/>
      <c r="B141" s="35" t="s">
        <v>152</v>
      </c>
      <c r="C141" s="17"/>
      <c r="D141" s="17"/>
      <c r="E141" s="17">
        <v>1163404</v>
      </c>
      <c r="F141" s="17">
        <v>753108</v>
      </c>
      <c r="G141" s="27">
        <f>F141+E141</f>
        <v>1916512</v>
      </c>
      <c r="H141" s="27"/>
      <c r="I141" s="27"/>
      <c r="J141" s="27">
        <v>1798.2723118279569</v>
      </c>
      <c r="K141" s="27">
        <v>1164.0782258064514</v>
      </c>
      <c r="L141" s="27">
        <f>H141+I141+J141+K141</f>
        <v>2962.3505376344083</v>
      </c>
    </row>
    <row r="142" spans="1:12" s="36" customFormat="1">
      <c r="A142" s="23">
        <v>47</v>
      </c>
      <c r="B142" s="24" t="s">
        <v>78</v>
      </c>
      <c r="C142" s="42">
        <v>993678</v>
      </c>
      <c r="D142" s="25">
        <v>0</v>
      </c>
      <c r="E142" s="42">
        <v>3852625</v>
      </c>
      <c r="F142" s="42">
        <v>2713452</v>
      </c>
      <c r="G142" s="25">
        <f>SUM(C142:F142)</f>
        <v>7559755</v>
      </c>
      <c r="H142" s="26">
        <v>1535.9270161290322</v>
      </c>
      <c r="I142" s="26" t="s">
        <v>205</v>
      </c>
      <c r="J142" s="26">
        <v>5954.9983198924729</v>
      </c>
      <c r="K142" s="26">
        <v>4194.1798387096769</v>
      </c>
      <c r="L142" s="26">
        <f>H142+I142+J142+K142</f>
        <v>11685.105174731183</v>
      </c>
    </row>
    <row r="143" spans="1:12" s="36" customFormat="1">
      <c r="A143" s="35"/>
      <c r="B143" s="35" t="s">
        <v>153</v>
      </c>
      <c r="C143" s="17">
        <v>993678</v>
      </c>
      <c r="D143" s="17"/>
      <c r="E143" s="17">
        <v>344425</v>
      </c>
      <c r="F143" s="17">
        <v>460201</v>
      </c>
      <c r="G143" s="27">
        <f t="shared" ref="G143:G148" si="20">SUM(C143:F143)</f>
        <v>1798304</v>
      </c>
      <c r="H143" s="27">
        <v>1535.9270161290322</v>
      </c>
      <c r="I143" s="27"/>
      <c r="J143" s="27">
        <v>532.3773521505376</v>
      </c>
      <c r="K143" s="27">
        <v>711.33219086021495</v>
      </c>
      <c r="L143" s="27">
        <f t="shared" ref="L143:L148" si="21">SUM(H143:K143)</f>
        <v>2779.6365591397844</v>
      </c>
    </row>
    <row r="144" spans="1:12" s="36" customFormat="1">
      <c r="A144" s="35"/>
      <c r="B144" s="35" t="s">
        <v>154</v>
      </c>
      <c r="C144" s="17"/>
      <c r="D144" s="17"/>
      <c r="E144" s="17">
        <v>1658170</v>
      </c>
      <c r="F144" s="17">
        <v>1290789</v>
      </c>
      <c r="G144" s="27">
        <f t="shared" si="20"/>
        <v>2948959</v>
      </c>
      <c r="H144" s="27"/>
      <c r="I144" s="27"/>
      <c r="J144" s="27">
        <v>2563.0315860215051</v>
      </c>
      <c r="K144" s="27">
        <v>1995.1711693548384</v>
      </c>
      <c r="L144" s="27">
        <f t="shared" si="21"/>
        <v>4558.2027553763437</v>
      </c>
    </row>
    <row r="145" spans="1:12" s="36" customFormat="1">
      <c r="A145" s="35"/>
      <c r="B145" s="35" t="s">
        <v>155</v>
      </c>
      <c r="C145" s="17"/>
      <c r="D145" s="17"/>
      <c r="E145" s="17">
        <v>834093</v>
      </c>
      <c r="F145" s="17"/>
      <c r="G145" s="27">
        <f t="shared" si="20"/>
        <v>834093</v>
      </c>
      <c r="H145" s="27"/>
      <c r="I145" s="27"/>
      <c r="J145" s="27">
        <v>1289.2566532258063</v>
      </c>
      <c r="K145" s="27"/>
      <c r="L145" s="27">
        <f t="shared" si="21"/>
        <v>1289.2566532258063</v>
      </c>
    </row>
    <row r="146" spans="1:12" s="36" customFormat="1">
      <c r="A146" s="35"/>
      <c r="B146" s="35" t="s">
        <v>156</v>
      </c>
      <c r="C146" s="17"/>
      <c r="D146" s="17"/>
      <c r="E146" s="17">
        <v>555933</v>
      </c>
      <c r="F146" s="17">
        <v>821905</v>
      </c>
      <c r="G146" s="27">
        <f t="shared" si="20"/>
        <v>1377838</v>
      </c>
      <c r="H146" s="27"/>
      <c r="I146" s="27"/>
      <c r="J146" s="27">
        <v>859.30504032258057</v>
      </c>
      <c r="K146" s="27">
        <v>1270.4176747311826</v>
      </c>
      <c r="L146" s="27">
        <f t="shared" si="21"/>
        <v>2129.7227150537633</v>
      </c>
    </row>
    <row r="147" spans="1:12" s="36" customFormat="1">
      <c r="A147" s="35"/>
      <c r="B147" s="35" t="s">
        <v>157</v>
      </c>
      <c r="C147" s="17"/>
      <c r="D147" s="17"/>
      <c r="E147" s="17">
        <v>80135</v>
      </c>
      <c r="F147" s="17">
        <v>140557</v>
      </c>
      <c r="G147" s="27">
        <f t="shared" si="20"/>
        <v>220692</v>
      </c>
      <c r="H147" s="27"/>
      <c r="I147" s="27"/>
      <c r="J147" s="27">
        <v>123.86458333333331</v>
      </c>
      <c r="K147" s="27">
        <v>217.25880376344082</v>
      </c>
      <c r="L147" s="27">
        <f t="shared" si="21"/>
        <v>341.12338709677414</v>
      </c>
    </row>
    <row r="148" spans="1:12" s="36" customFormat="1">
      <c r="A148" s="35"/>
      <c r="B148" s="35" t="s">
        <v>158</v>
      </c>
      <c r="C148" s="17"/>
      <c r="D148" s="17"/>
      <c r="E148" s="17">
        <v>379869</v>
      </c>
      <c r="F148" s="17"/>
      <c r="G148" s="27">
        <f t="shared" si="20"/>
        <v>379869</v>
      </c>
      <c r="H148" s="27"/>
      <c r="I148" s="27"/>
      <c r="J148" s="27">
        <v>587.16310483870961</v>
      </c>
      <c r="K148" s="27"/>
      <c r="L148" s="27">
        <f t="shared" si="21"/>
        <v>587.16310483870961</v>
      </c>
    </row>
    <row r="149" spans="1:12" s="36" customFormat="1">
      <c r="A149" s="23">
        <v>48</v>
      </c>
      <c r="B149" s="24" t="s">
        <v>80</v>
      </c>
      <c r="C149" s="25">
        <v>969253</v>
      </c>
      <c r="D149" s="25">
        <v>128376</v>
      </c>
      <c r="E149" s="42">
        <v>4107028</v>
      </c>
      <c r="F149" s="25">
        <v>1249909</v>
      </c>
      <c r="G149" s="25">
        <f>SUM(C149:F149)</f>
        <v>6454566</v>
      </c>
      <c r="H149" s="26">
        <v>1498.173319892473</v>
      </c>
      <c r="I149" s="26">
        <v>198.43064516129033</v>
      </c>
      <c r="J149" s="26">
        <v>6348.2287634408603</v>
      </c>
      <c r="K149" s="26">
        <v>1931.9829973118276</v>
      </c>
      <c r="L149" s="26">
        <f>H149+I149+J149+K149</f>
        <v>9976.8157258064512</v>
      </c>
    </row>
    <row r="150" spans="1:12" s="36" customFormat="1">
      <c r="A150" s="35"/>
      <c r="B150" s="35" t="s">
        <v>159</v>
      </c>
      <c r="C150" s="17">
        <v>969253</v>
      </c>
      <c r="D150" s="17">
        <v>128376</v>
      </c>
      <c r="E150" s="17">
        <v>2153487</v>
      </c>
      <c r="F150" s="17">
        <v>841547</v>
      </c>
      <c r="G150" s="27">
        <f>C150+D150+E150+F150</f>
        <v>4092663</v>
      </c>
      <c r="H150" s="27">
        <v>1498.173319892473</v>
      </c>
      <c r="I150" s="27">
        <v>198.43064516129033</v>
      </c>
      <c r="J150" s="27">
        <v>3328.6425403225803</v>
      </c>
      <c r="K150" s="27">
        <v>1300.7782930107526</v>
      </c>
      <c r="L150" s="27">
        <f>H150+I150+J150+K150</f>
        <v>6326.0247983870959</v>
      </c>
    </row>
    <row r="151" spans="1:12" s="36" customFormat="1">
      <c r="A151" s="35"/>
      <c r="B151" s="35" t="s">
        <v>160</v>
      </c>
      <c r="C151" s="17"/>
      <c r="D151" s="17"/>
      <c r="E151" s="17">
        <v>1867173</v>
      </c>
      <c r="F151" s="17">
        <v>392358</v>
      </c>
      <c r="G151" s="27">
        <f>C151+D151+E151+F151</f>
        <v>2259531</v>
      </c>
      <c r="H151" s="27"/>
      <c r="I151" s="27"/>
      <c r="J151" s="27">
        <v>2886.0872983870963</v>
      </c>
      <c r="K151" s="27">
        <v>606.46733870967739</v>
      </c>
      <c r="L151" s="27">
        <f>H151+I151+J151+K151</f>
        <v>3492.5546370967736</v>
      </c>
    </row>
    <row r="152" spans="1:12" s="36" customFormat="1">
      <c r="A152" s="35"/>
      <c r="B152" s="35" t="s">
        <v>161</v>
      </c>
      <c r="C152" s="17"/>
      <c r="D152" s="17"/>
      <c r="E152" s="17">
        <v>86368</v>
      </c>
      <c r="F152" s="17">
        <v>16004</v>
      </c>
      <c r="G152" s="27">
        <f>C152+D152+E152+F152</f>
        <v>102372</v>
      </c>
      <c r="H152" s="27"/>
      <c r="I152" s="27"/>
      <c r="J152" s="27">
        <v>133.4989247311828</v>
      </c>
      <c r="K152" s="27">
        <v>24.73736559139785</v>
      </c>
      <c r="L152" s="27">
        <f>H152+I152+J152+K152</f>
        <v>158.23629032258066</v>
      </c>
    </row>
    <row r="153" spans="1:12" s="36" customFormat="1">
      <c r="A153" s="23">
        <v>49</v>
      </c>
      <c r="B153" s="24" t="s">
        <v>81</v>
      </c>
      <c r="C153" s="25">
        <v>175867</v>
      </c>
      <c r="D153" s="25">
        <v>7208</v>
      </c>
      <c r="E153" s="43">
        <v>5885028</v>
      </c>
      <c r="F153" s="41">
        <v>4699031</v>
      </c>
      <c r="G153" s="25">
        <f>SUM(C153:F153)</f>
        <v>10767134</v>
      </c>
      <c r="H153" s="26">
        <v>271.83743279569887</v>
      </c>
      <c r="I153" s="26">
        <v>11.141397849462365</v>
      </c>
      <c r="J153" s="26">
        <v>9096.4814516129027</v>
      </c>
      <c r="K153" s="26">
        <v>7263.2871639784944</v>
      </c>
      <c r="L153" s="26">
        <f>H153+I153+J153+K153</f>
        <v>16642.747446236557</v>
      </c>
    </row>
    <row r="154" spans="1:12" s="36" customFormat="1">
      <c r="A154" s="35"/>
      <c r="B154" s="35" t="s">
        <v>162</v>
      </c>
      <c r="C154" s="17">
        <v>175867</v>
      </c>
      <c r="D154" s="17">
        <v>7208</v>
      </c>
      <c r="E154" s="17">
        <v>5885028</v>
      </c>
      <c r="F154" s="17">
        <v>4699031</v>
      </c>
      <c r="G154" s="17">
        <f>G153</f>
        <v>10767134</v>
      </c>
      <c r="H154" s="27"/>
      <c r="I154" s="27">
        <v>11.141397849462365</v>
      </c>
      <c r="J154" s="27">
        <v>9096.4814516129027</v>
      </c>
      <c r="K154" s="27">
        <v>7263.2871639784944</v>
      </c>
      <c r="L154" s="27">
        <f t="shared" ref="L154:L165" si="22">H154+I154+J154+K154</f>
        <v>16370.910013440858</v>
      </c>
    </row>
    <row r="155" spans="1:12" s="36" customFormat="1">
      <c r="A155" s="23">
        <v>50</v>
      </c>
      <c r="B155" s="24" t="s">
        <v>83</v>
      </c>
      <c r="C155" s="25">
        <v>12834</v>
      </c>
      <c r="D155" s="25">
        <v>0</v>
      </c>
      <c r="E155" s="42">
        <v>905645</v>
      </c>
      <c r="F155" s="25">
        <v>1078968</v>
      </c>
      <c r="G155" s="25">
        <f t="shared" ref="G155:G166" si="23">SUM(C155:F155)</f>
        <v>1997447</v>
      </c>
      <c r="H155" s="26">
        <v>19.837499999999999</v>
      </c>
      <c r="I155" s="26" t="s">
        <v>205</v>
      </c>
      <c r="J155" s="26">
        <v>1399.854502688172</v>
      </c>
      <c r="K155" s="26">
        <v>1667.7596774193548</v>
      </c>
      <c r="L155" s="26">
        <f t="shared" si="22"/>
        <v>3087.451680107527</v>
      </c>
    </row>
    <row r="156" spans="1:12" s="36" customFormat="1">
      <c r="A156" s="35"/>
      <c r="B156" s="35" t="s">
        <v>163</v>
      </c>
      <c r="C156" s="17">
        <v>12834</v>
      </c>
      <c r="D156" s="17"/>
      <c r="E156" s="17">
        <v>905645</v>
      </c>
      <c r="F156" s="17">
        <v>1078968</v>
      </c>
      <c r="G156" s="27">
        <f t="shared" si="23"/>
        <v>1997447</v>
      </c>
      <c r="H156" s="27">
        <v>19.837499999999999</v>
      </c>
      <c r="I156" s="27"/>
      <c r="J156" s="27">
        <v>1399.854502688172</v>
      </c>
      <c r="K156" s="27">
        <v>1667.7596774193548</v>
      </c>
      <c r="L156" s="27">
        <f t="shared" si="22"/>
        <v>3087.451680107527</v>
      </c>
    </row>
    <row r="157" spans="1:12" s="36" customFormat="1">
      <c r="A157" s="23">
        <v>51</v>
      </c>
      <c r="B157" s="24" t="s">
        <v>85</v>
      </c>
      <c r="C157" s="25">
        <v>90890</v>
      </c>
      <c r="D157" s="25">
        <v>0</v>
      </c>
      <c r="E157" s="25">
        <v>2617521</v>
      </c>
      <c r="F157" s="25">
        <v>1069343</v>
      </c>
      <c r="G157" s="25">
        <f t="shared" si="23"/>
        <v>3777754</v>
      </c>
      <c r="H157" s="26">
        <v>140.48857526881719</v>
      </c>
      <c r="I157" s="26" t="s">
        <v>205</v>
      </c>
      <c r="J157" s="26">
        <v>4045.8993951612902</v>
      </c>
      <c r="K157" s="26">
        <v>1652.8823252688171</v>
      </c>
      <c r="L157" s="26">
        <f t="shared" si="22"/>
        <v>5839.2702956989242</v>
      </c>
    </row>
    <row r="158" spans="1:12" s="36" customFormat="1">
      <c r="A158" s="35"/>
      <c r="B158" s="35" t="s">
        <v>164</v>
      </c>
      <c r="C158" s="17">
        <v>90890</v>
      </c>
      <c r="D158" s="17"/>
      <c r="E158" s="17">
        <v>170138.86500000002</v>
      </c>
      <c r="F158" s="17">
        <v>127251.817</v>
      </c>
      <c r="G158" s="27">
        <f t="shared" si="23"/>
        <v>388280.68200000003</v>
      </c>
      <c r="H158" s="27">
        <v>140.48857526881719</v>
      </c>
      <c r="I158" s="27"/>
      <c r="J158" s="27">
        <v>262.98346068548386</v>
      </c>
      <c r="K158" s="27">
        <v>196.69299670698922</v>
      </c>
      <c r="L158" s="27">
        <f t="shared" si="22"/>
        <v>600.1650326612903</v>
      </c>
    </row>
    <row r="159" spans="1:12" s="36" customFormat="1">
      <c r="A159" s="35"/>
      <c r="B159" s="35" t="s">
        <v>165</v>
      </c>
      <c r="C159" s="17"/>
      <c r="D159" s="17"/>
      <c r="E159" s="17">
        <v>68055.546000000002</v>
      </c>
      <c r="F159" s="17"/>
      <c r="G159" s="27">
        <f t="shared" si="23"/>
        <v>68055.546000000002</v>
      </c>
      <c r="H159" s="27"/>
      <c r="I159" s="27"/>
      <c r="J159" s="27">
        <v>105.19338427419355</v>
      </c>
      <c r="K159" s="27"/>
      <c r="L159" s="27">
        <f t="shared" si="22"/>
        <v>105.19338427419355</v>
      </c>
    </row>
    <row r="160" spans="1:12" s="36" customFormat="1">
      <c r="A160" s="35"/>
      <c r="B160" s="35" t="s">
        <v>166</v>
      </c>
      <c r="C160" s="17"/>
      <c r="D160" s="17"/>
      <c r="E160" s="17">
        <v>209401.68</v>
      </c>
      <c r="F160" s="17">
        <v>44912.406000000003</v>
      </c>
      <c r="G160" s="27">
        <f t="shared" si="23"/>
        <v>254314.08600000001</v>
      </c>
      <c r="H160" s="27"/>
      <c r="I160" s="27"/>
      <c r="J160" s="27">
        <v>323.67195161290317</v>
      </c>
      <c r="K160" s="27">
        <v>69.42105766129032</v>
      </c>
      <c r="L160" s="27">
        <f t="shared" si="22"/>
        <v>393.09300927419349</v>
      </c>
    </row>
    <row r="161" spans="1:12" s="36" customFormat="1">
      <c r="A161" s="35"/>
      <c r="B161" s="35" t="s">
        <v>167</v>
      </c>
      <c r="C161" s="17"/>
      <c r="D161" s="17"/>
      <c r="E161" s="17">
        <v>879487.0560000001</v>
      </c>
      <c r="F161" s="17">
        <v>236324.80300000001</v>
      </c>
      <c r="G161" s="27">
        <f t="shared" si="23"/>
        <v>1115811.8590000002</v>
      </c>
      <c r="H161" s="27"/>
      <c r="I161" s="27"/>
      <c r="J161" s="27">
        <v>1359.4221967741935</v>
      </c>
      <c r="K161" s="27">
        <v>365.28699388440862</v>
      </c>
      <c r="L161" s="27">
        <f t="shared" si="22"/>
        <v>1724.709190658602</v>
      </c>
    </row>
    <row r="162" spans="1:12" s="36" customFormat="1">
      <c r="A162" s="35"/>
      <c r="B162" s="35" t="s">
        <v>168</v>
      </c>
      <c r="C162" s="17"/>
      <c r="D162" s="17"/>
      <c r="E162" s="17">
        <v>921367.39199999941</v>
      </c>
      <c r="F162" s="17">
        <v>434153.25799999991</v>
      </c>
      <c r="G162" s="27">
        <f t="shared" si="23"/>
        <v>1355520.6499999994</v>
      </c>
      <c r="H162" s="27"/>
      <c r="I162" s="27"/>
      <c r="J162" s="27">
        <v>1424.1565870967731</v>
      </c>
      <c r="K162" s="27">
        <v>671.07022405913949</v>
      </c>
      <c r="L162" s="27">
        <f t="shared" si="22"/>
        <v>2095.2268111559124</v>
      </c>
    </row>
    <row r="163" spans="1:12" s="36" customFormat="1">
      <c r="A163" s="35"/>
      <c r="B163" s="35" t="s">
        <v>169</v>
      </c>
      <c r="C163" s="17"/>
      <c r="D163" s="17"/>
      <c r="E163" s="17">
        <v>146581.17600000001</v>
      </c>
      <c r="F163" s="17">
        <v>80200.724999999991</v>
      </c>
      <c r="G163" s="27">
        <f t="shared" si="23"/>
        <v>226781.90100000001</v>
      </c>
      <c r="H163" s="27"/>
      <c r="I163" s="27"/>
      <c r="J163" s="27">
        <v>226.57036612903224</v>
      </c>
      <c r="K163" s="27">
        <v>123.96617439516126</v>
      </c>
      <c r="L163" s="27">
        <f t="shared" si="22"/>
        <v>350.53654052419347</v>
      </c>
    </row>
    <row r="164" spans="1:12" s="36" customFormat="1">
      <c r="A164" s="35"/>
      <c r="B164" s="35" t="s">
        <v>170</v>
      </c>
      <c r="C164" s="17"/>
      <c r="D164" s="17"/>
      <c r="E164" s="17">
        <v>133493.571</v>
      </c>
      <c r="F164" s="17">
        <v>52397.807000000001</v>
      </c>
      <c r="G164" s="27">
        <f t="shared" si="23"/>
        <v>185891.378</v>
      </c>
      <c r="H164" s="27"/>
      <c r="I164" s="27"/>
      <c r="J164" s="27">
        <v>206.34086915322578</v>
      </c>
      <c r="K164" s="27">
        <v>80.99123393817203</v>
      </c>
      <c r="L164" s="27">
        <f t="shared" si="22"/>
        <v>287.33210309139781</v>
      </c>
    </row>
    <row r="165" spans="1:12" s="36" customFormat="1">
      <c r="A165" s="35"/>
      <c r="B165" s="35" t="s">
        <v>171</v>
      </c>
      <c r="C165" s="17"/>
      <c r="D165" s="17"/>
      <c r="E165" s="17">
        <v>88995.714000000007</v>
      </c>
      <c r="F165" s="17">
        <v>94102.183999999994</v>
      </c>
      <c r="G165" s="27">
        <f t="shared" si="23"/>
        <v>183097.89799999999</v>
      </c>
      <c r="H165" s="27"/>
      <c r="I165" s="27"/>
      <c r="J165" s="27">
        <v>137.56057943548387</v>
      </c>
      <c r="K165" s="27">
        <v>145.45364462365589</v>
      </c>
      <c r="L165" s="27">
        <f t="shared" si="22"/>
        <v>283.01422405913979</v>
      </c>
    </row>
    <row r="166" spans="1:12" s="36" customFormat="1">
      <c r="A166" s="23">
        <v>52</v>
      </c>
      <c r="B166" s="24" t="s">
        <v>87</v>
      </c>
      <c r="C166" s="25">
        <v>294012</v>
      </c>
      <c r="D166" s="25">
        <v>0</v>
      </c>
      <c r="E166" s="42">
        <v>1432984</v>
      </c>
      <c r="F166" s="25">
        <v>626286</v>
      </c>
      <c r="G166" s="25">
        <f t="shared" si="23"/>
        <v>2353282</v>
      </c>
      <c r="H166" s="26">
        <v>454.4540322580645</v>
      </c>
      <c r="I166" s="26" t="s">
        <v>205</v>
      </c>
      <c r="J166" s="26">
        <v>2214.9618279569891</v>
      </c>
      <c r="K166" s="26">
        <v>968.04959677419345</v>
      </c>
      <c r="L166" s="26">
        <f>H166+I166+J166+K166</f>
        <v>3637.4654569892473</v>
      </c>
    </row>
    <row r="167" spans="1:12" s="36" customFormat="1">
      <c r="A167" s="35"/>
      <c r="B167" s="35" t="s">
        <v>172</v>
      </c>
      <c r="C167" s="17">
        <v>294012</v>
      </c>
      <c r="D167" s="17">
        <v>0</v>
      </c>
      <c r="E167" s="17">
        <v>1432984</v>
      </c>
      <c r="F167" s="17">
        <v>626286</v>
      </c>
      <c r="G167" s="27">
        <f>G166*100%</f>
        <v>2353282</v>
      </c>
      <c r="H167" s="27">
        <v>454.4540322580645</v>
      </c>
      <c r="I167" s="27"/>
      <c r="J167" s="27">
        <v>2214.9618279569891</v>
      </c>
      <c r="K167" s="27">
        <v>968.04959677419345</v>
      </c>
      <c r="L167" s="27">
        <f>SUM(H167:K167)</f>
        <v>3637.4654569892473</v>
      </c>
    </row>
    <row r="168" spans="1:12" s="36" customFormat="1">
      <c r="A168" s="23">
        <v>53</v>
      </c>
      <c r="B168" s="24" t="s">
        <v>89</v>
      </c>
      <c r="C168" s="25">
        <v>7563</v>
      </c>
      <c r="D168" s="25">
        <v>21988</v>
      </c>
      <c r="E168" s="42">
        <v>1820280</v>
      </c>
      <c r="F168" s="25">
        <v>1143678</v>
      </c>
      <c r="G168" s="25">
        <f>SUM(C168:F168)</f>
        <v>2993509</v>
      </c>
      <c r="H168" s="26">
        <v>11.690120967741935</v>
      </c>
      <c r="I168" s="26">
        <v>33.986827956989245</v>
      </c>
      <c r="J168" s="26">
        <v>2813.6048387096771</v>
      </c>
      <c r="K168" s="26">
        <v>1767.7818548387095</v>
      </c>
      <c r="L168" s="26">
        <f t="shared" ref="L168:L206" si="24">SUM(H168:K168)</f>
        <v>4627.0636424731183</v>
      </c>
    </row>
    <row r="169" spans="1:12" s="36" customFormat="1">
      <c r="A169" s="35"/>
      <c r="B169" s="35" t="s">
        <v>173</v>
      </c>
      <c r="C169" s="17">
        <v>7563</v>
      </c>
      <c r="D169" s="17">
        <v>21988</v>
      </c>
      <c r="E169" s="17">
        <v>1820280</v>
      </c>
      <c r="F169" s="17">
        <v>1143678</v>
      </c>
      <c r="G169" s="27">
        <f>G168*100%</f>
        <v>2993509</v>
      </c>
      <c r="H169" s="27"/>
      <c r="I169" s="27">
        <v>33.986827956989245</v>
      </c>
      <c r="J169" s="27">
        <v>2813.6048387096771</v>
      </c>
      <c r="K169" s="27">
        <v>1767.7818548387095</v>
      </c>
      <c r="L169" s="27">
        <f t="shared" si="24"/>
        <v>4615.3735215053757</v>
      </c>
    </row>
    <row r="170" spans="1:12" s="36" customFormat="1">
      <c r="A170" s="23">
        <v>54</v>
      </c>
      <c r="B170" s="24" t="s">
        <v>91</v>
      </c>
      <c r="C170" s="25">
        <v>0</v>
      </c>
      <c r="D170" s="25">
        <v>0</v>
      </c>
      <c r="E170" s="42">
        <v>134737</v>
      </c>
      <c r="F170" s="25">
        <v>172330</v>
      </c>
      <c r="G170" s="25">
        <f>SUM(C170:F170)</f>
        <v>307067</v>
      </c>
      <c r="H170" s="26" t="s">
        <v>205</v>
      </c>
      <c r="I170" s="26" t="s">
        <v>205</v>
      </c>
      <c r="J170" s="26">
        <v>208.26283602150536</v>
      </c>
      <c r="K170" s="26">
        <v>266.37029569892474</v>
      </c>
      <c r="L170" s="26">
        <f t="shared" si="24"/>
        <v>474.63313172043013</v>
      </c>
    </row>
    <row r="171" spans="1:12" s="36" customFormat="1">
      <c r="A171" s="35"/>
      <c r="B171" s="35" t="s">
        <v>174</v>
      </c>
      <c r="C171" s="17"/>
      <c r="D171" s="17"/>
      <c r="E171" s="17">
        <v>134737</v>
      </c>
      <c r="F171" s="17">
        <v>172330</v>
      </c>
      <c r="G171" s="27">
        <f>G170</f>
        <v>307067</v>
      </c>
      <c r="H171" s="27"/>
      <c r="I171" s="27"/>
      <c r="J171" s="27">
        <v>208.26283602150536</v>
      </c>
      <c r="K171" s="27">
        <v>266.37029569892474</v>
      </c>
      <c r="L171" s="27">
        <f t="shared" si="24"/>
        <v>474.63313172043013</v>
      </c>
    </row>
    <row r="172" spans="1:12" s="36" customFormat="1">
      <c r="A172" s="23">
        <v>55</v>
      </c>
      <c r="B172" s="24" t="s">
        <v>93</v>
      </c>
      <c r="C172" s="25">
        <v>1072478</v>
      </c>
      <c r="D172" s="25">
        <v>0</v>
      </c>
      <c r="E172" s="42">
        <v>5716987</v>
      </c>
      <c r="F172" s="25">
        <v>1433462.39</v>
      </c>
      <c r="G172" s="25">
        <f>SUM(C172:F172)</f>
        <v>8222927.3899999997</v>
      </c>
      <c r="H172" s="26">
        <v>1657.7280913978493</v>
      </c>
      <c r="I172" s="26" t="s">
        <v>205</v>
      </c>
      <c r="J172" s="26">
        <v>8836.7406586021498</v>
      </c>
      <c r="K172" s="26">
        <v>2215.7012748655911</v>
      </c>
      <c r="L172" s="26">
        <f t="shared" si="24"/>
        <v>12710.170024865591</v>
      </c>
    </row>
    <row r="173" spans="1:12" s="36" customFormat="1">
      <c r="A173" s="35"/>
      <c r="B173" s="35" t="s">
        <v>175</v>
      </c>
      <c r="C173" s="17">
        <v>1072478</v>
      </c>
      <c r="D173" s="17">
        <v>0</v>
      </c>
      <c r="E173" s="17">
        <v>5716987</v>
      </c>
      <c r="F173" s="17">
        <v>1433462.39</v>
      </c>
      <c r="G173" s="27">
        <f>G172*100%</f>
        <v>8222927.3899999997</v>
      </c>
      <c r="H173" s="27">
        <v>1657.7280913978493</v>
      </c>
      <c r="I173" s="27"/>
      <c r="J173" s="27">
        <v>8836.7406586021498</v>
      </c>
      <c r="K173" s="27">
        <v>2215.7012748655911</v>
      </c>
      <c r="L173" s="27">
        <f t="shared" si="24"/>
        <v>12710.170024865591</v>
      </c>
    </row>
    <row r="174" spans="1:12" s="36" customFormat="1">
      <c r="A174" s="23">
        <v>56</v>
      </c>
      <c r="B174" s="24" t="s">
        <v>94</v>
      </c>
      <c r="C174" s="25">
        <v>711921</v>
      </c>
      <c r="D174" s="25">
        <v>0</v>
      </c>
      <c r="E174" s="25">
        <v>1998506</v>
      </c>
      <c r="F174" s="25">
        <v>2374908</v>
      </c>
      <c r="G174" s="25">
        <f t="shared" ref="G174:G202" si="25">SUM(C174:F174)</f>
        <v>5085335</v>
      </c>
      <c r="H174" s="26">
        <v>1100.4155241935482</v>
      </c>
      <c r="I174" s="26" t="s">
        <v>205</v>
      </c>
      <c r="J174" s="26">
        <v>3089.0885752688168</v>
      </c>
      <c r="K174" s="26">
        <v>3670.8927419354836</v>
      </c>
      <c r="L174" s="26">
        <f t="shared" si="24"/>
        <v>7860.3968413978491</v>
      </c>
    </row>
    <row r="175" spans="1:12" s="36" customFormat="1">
      <c r="A175" s="35"/>
      <c r="B175" s="35" t="s">
        <v>176</v>
      </c>
      <c r="C175" s="17">
        <v>711921</v>
      </c>
      <c r="D175" s="17"/>
      <c r="E175" s="17">
        <v>1680144</v>
      </c>
      <c r="F175" s="17">
        <v>2103152</v>
      </c>
      <c r="G175" s="27">
        <f>SUM(C175:F175)</f>
        <v>4495217</v>
      </c>
      <c r="H175" s="27">
        <v>1100.4155241935482</v>
      </c>
      <c r="I175" s="27"/>
      <c r="J175" s="27">
        <v>2596.9967741935484</v>
      </c>
      <c r="K175" s="27">
        <v>3250.8397849462367</v>
      </c>
      <c r="L175" s="27">
        <f t="shared" si="24"/>
        <v>6948.2520833333328</v>
      </c>
    </row>
    <row r="176" spans="1:12" s="36" customFormat="1">
      <c r="A176" s="35"/>
      <c r="B176" s="35" t="s">
        <v>177</v>
      </c>
      <c r="C176" s="17"/>
      <c r="D176" s="17"/>
      <c r="E176" s="17">
        <v>318362</v>
      </c>
      <c r="F176" s="17">
        <v>214468</v>
      </c>
      <c r="G176" s="27">
        <f t="shared" si="25"/>
        <v>532830</v>
      </c>
      <c r="H176" s="27"/>
      <c r="I176" s="27"/>
      <c r="J176" s="27">
        <v>492.09180107526873</v>
      </c>
      <c r="K176" s="27">
        <v>331.50295698924725</v>
      </c>
      <c r="L176" s="27">
        <f t="shared" si="24"/>
        <v>823.59475806451599</v>
      </c>
    </row>
    <row r="177" spans="1:12" s="36" customFormat="1">
      <c r="A177" s="35"/>
      <c r="B177" s="35" t="s">
        <v>178</v>
      </c>
      <c r="C177" s="17"/>
      <c r="D177" s="17"/>
      <c r="E177" s="17"/>
      <c r="F177" s="17">
        <v>57288</v>
      </c>
      <c r="G177" s="27">
        <f t="shared" si="25"/>
        <v>57288</v>
      </c>
      <c r="H177" s="27"/>
      <c r="I177" s="27"/>
      <c r="J177" s="27"/>
      <c r="K177" s="27">
        <v>88.55</v>
      </c>
      <c r="L177" s="27">
        <f t="shared" si="24"/>
        <v>88.55</v>
      </c>
    </row>
    <row r="178" spans="1:12" s="36" customFormat="1">
      <c r="A178" s="23">
        <v>57</v>
      </c>
      <c r="B178" s="24" t="s">
        <v>96</v>
      </c>
      <c r="C178" s="25">
        <v>643037</v>
      </c>
      <c r="D178" s="25">
        <v>0</v>
      </c>
      <c r="E178" s="25">
        <v>1800507</v>
      </c>
      <c r="F178" s="25">
        <v>1344153</v>
      </c>
      <c r="G178" s="25">
        <f t="shared" si="25"/>
        <v>3787697</v>
      </c>
      <c r="H178" s="26">
        <v>993.9415994623655</v>
      </c>
      <c r="I178" s="26" t="s">
        <v>205</v>
      </c>
      <c r="J178" s="26">
        <v>2783.0417338709672</v>
      </c>
      <c r="K178" s="26">
        <v>2077.6558467741934</v>
      </c>
      <c r="L178" s="26">
        <f t="shared" si="24"/>
        <v>5854.639180107526</v>
      </c>
    </row>
    <row r="179" spans="1:12" s="36" customFormat="1">
      <c r="A179" s="35"/>
      <c r="B179" s="35" t="s">
        <v>179</v>
      </c>
      <c r="C179" s="17">
        <v>643037</v>
      </c>
      <c r="D179" s="17"/>
      <c r="E179" s="17">
        <v>1800507</v>
      </c>
      <c r="F179" s="17">
        <v>1344153</v>
      </c>
      <c r="G179" s="27">
        <f t="shared" si="25"/>
        <v>3787697</v>
      </c>
      <c r="H179" s="27">
        <v>993.9415994623655</v>
      </c>
      <c r="I179" s="27"/>
      <c r="J179" s="27">
        <v>2783.0417338709672</v>
      </c>
      <c r="K179" s="27">
        <v>2077.6558467741934</v>
      </c>
      <c r="L179" s="27">
        <f t="shared" si="24"/>
        <v>5854.639180107526</v>
      </c>
    </row>
    <row r="180" spans="1:12" s="36" customFormat="1">
      <c r="A180" s="23">
        <v>58</v>
      </c>
      <c r="B180" s="24" t="s">
        <v>97</v>
      </c>
      <c r="C180" s="25">
        <v>121871</v>
      </c>
      <c r="D180" s="25">
        <v>0</v>
      </c>
      <c r="E180" s="25">
        <v>1707048</v>
      </c>
      <c r="F180" s="25">
        <v>875605</v>
      </c>
      <c r="G180" s="25">
        <f t="shared" si="25"/>
        <v>2704524</v>
      </c>
      <c r="H180" s="26">
        <v>188.37587365591398</v>
      </c>
      <c r="I180" s="26" t="s">
        <v>205</v>
      </c>
      <c r="J180" s="26">
        <v>2638.5822580645158</v>
      </c>
      <c r="K180" s="26">
        <v>1353.4217069892472</v>
      </c>
      <c r="L180" s="26">
        <f t="shared" si="24"/>
        <v>4180.3798387096767</v>
      </c>
    </row>
    <row r="181" spans="1:12" s="36" customFormat="1">
      <c r="A181" s="35"/>
      <c r="B181" s="35" t="s">
        <v>180</v>
      </c>
      <c r="C181" s="17"/>
      <c r="D181" s="17"/>
      <c r="E181" s="17">
        <v>294669</v>
      </c>
      <c r="F181" s="17">
        <v>220709</v>
      </c>
      <c r="G181" s="27">
        <f t="shared" si="25"/>
        <v>515378</v>
      </c>
      <c r="H181" s="27"/>
      <c r="I181" s="27"/>
      <c r="J181" s="27">
        <v>455.46955645161285</v>
      </c>
      <c r="K181" s="27">
        <v>341.14966397849457</v>
      </c>
      <c r="L181" s="27">
        <f t="shared" si="24"/>
        <v>796.61922043010736</v>
      </c>
    </row>
    <row r="182" spans="1:12" s="36" customFormat="1">
      <c r="A182" s="35"/>
      <c r="B182" s="35" t="s">
        <v>181</v>
      </c>
      <c r="C182" s="17"/>
      <c r="D182" s="17"/>
      <c r="E182" s="17">
        <v>131065</v>
      </c>
      <c r="F182" s="17">
        <v>117497</v>
      </c>
      <c r="G182" s="27">
        <f t="shared" si="25"/>
        <v>248562</v>
      </c>
      <c r="H182" s="27"/>
      <c r="I182" s="27"/>
      <c r="J182" s="27">
        <v>202.58702956989245</v>
      </c>
      <c r="K182" s="27">
        <v>181.61498655913979</v>
      </c>
      <c r="L182" s="27">
        <f t="shared" si="24"/>
        <v>384.20201612903224</v>
      </c>
    </row>
    <row r="183" spans="1:12" s="36" customFormat="1">
      <c r="A183" s="35"/>
      <c r="B183" s="35" t="s">
        <v>182</v>
      </c>
      <c r="C183" s="17"/>
      <c r="D183" s="17"/>
      <c r="E183" s="17">
        <v>35069</v>
      </c>
      <c r="F183" s="17">
        <v>761</v>
      </c>
      <c r="G183" s="27">
        <f t="shared" si="25"/>
        <v>35830</v>
      </c>
      <c r="H183" s="27"/>
      <c r="I183" s="27"/>
      <c r="J183" s="27">
        <v>54.20611559139784</v>
      </c>
      <c r="K183" s="27">
        <v>1.1762768817204301</v>
      </c>
      <c r="L183" s="27">
        <f t="shared" si="24"/>
        <v>55.382392473118273</v>
      </c>
    </row>
    <row r="184" spans="1:12" s="36" customFormat="1">
      <c r="A184" s="35"/>
      <c r="B184" s="35" t="s">
        <v>211</v>
      </c>
      <c r="C184" s="17"/>
      <c r="D184" s="17"/>
      <c r="E184" s="17">
        <v>1608</v>
      </c>
      <c r="F184" s="17">
        <v>16040</v>
      </c>
      <c r="G184" s="27">
        <f t="shared" si="25"/>
        <v>17648</v>
      </c>
      <c r="H184" s="27"/>
      <c r="I184" s="27"/>
      <c r="J184" s="27"/>
      <c r="K184" s="27">
        <v>24.793010752688168</v>
      </c>
      <c r="L184" s="27">
        <f t="shared" si="24"/>
        <v>24.793010752688168</v>
      </c>
    </row>
    <row r="185" spans="1:12" s="36" customFormat="1">
      <c r="A185" s="35"/>
      <c r="B185" s="35" t="s">
        <v>184</v>
      </c>
      <c r="C185" s="17"/>
      <c r="D185" s="17"/>
      <c r="E185" s="17">
        <v>333998</v>
      </c>
      <c r="F185" s="17"/>
      <c r="G185" s="27">
        <f t="shared" si="25"/>
        <v>333998</v>
      </c>
      <c r="H185" s="27"/>
      <c r="I185" s="27"/>
      <c r="J185" s="27">
        <v>516.26034946236553</v>
      </c>
      <c r="K185" s="27"/>
      <c r="L185" s="27">
        <f t="shared" si="24"/>
        <v>516.26034946236553</v>
      </c>
    </row>
    <row r="186" spans="1:12" s="36" customFormat="1">
      <c r="A186" s="35"/>
      <c r="B186" s="35" t="s">
        <v>185</v>
      </c>
      <c r="C186" s="17">
        <v>121871</v>
      </c>
      <c r="D186" s="17"/>
      <c r="E186" s="17">
        <v>77928</v>
      </c>
      <c r="F186" s="17">
        <v>12372</v>
      </c>
      <c r="G186" s="27">
        <f t="shared" si="25"/>
        <v>212171</v>
      </c>
      <c r="H186" s="27">
        <v>188.37587365591398</v>
      </c>
      <c r="I186" s="27"/>
      <c r="J186" s="27">
        <v>120.4532258064516</v>
      </c>
      <c r="K186" s="27">
        <v>19.123387096774191</v>
      </c>
      <c r="L186" s="27">
        <f t="shared" si="24"/>
        <v>327.95248655913974</v>
      </c>
    </row>
    <row r="187" spans="1:12" s="36" customFormat="1">
      <c r="A187" s="35"/>
      <c r="B187" s="35" t="s">
        <v>186</v>
      </c>
      <c r="C187" s="17"/>
      <c r="D187" s="17"/>
      <c r="E187" s="17">
        <v>584168</v>
      </c>
      <c r="F187" s="17">
        <v>491378</v>
      </c>
      <c r="G187" s="27">
        <f t="shared" si="25"/>
        <v>1075546</v>
      </c>
      <c r="H187" s="27"/>
      <c r="I187" s="27"/>
      <c r="J187" s="27">
        <v>902.94784946236553</v>
      </c>
      <c r="K187" s="27">
        <v>759.52244623655918</v>
      </c>
      <c r="L187" s="27">
        <f t="shared" si="24"/>
        <v>1662.4702956989247</v>
      </c>
    </row>
    <row r="188" spans="1:12" s="36" customFormat="1">
      <c r="A188" s="35"/>
      <c r="B188" s="35" t="s">
        <v>187</v>
      </c>
      <c r="C188" s="17"/>
      <c r="D188" s="17"/>
      <c r="E188" s="17">
        <v>248543</v>
      </c>
      <c r="F188" s="17">
        <v>16848</v>
      </c>
      <c r="G188" s="27">
        <f t="shared" si="25"/>
        <v>265391</v>
      </c>
      <c r="H188" s="27"/>
      <c r="I188" s="27"/>
      <c r="J188" s="27">
        <v>384.17264784946235</v>
      </c>
      <c r="K188" s="27"/>
      <c r="L188" s="27">
        <f t="shared" si="24"/>
        <v>384.17264784946235</v>
      </c>
    </row>
    <row r="189" spans="1:12" s="36" customFormat="1">
      <c r="A189" s="18">
        <v>59</v>
      </c>
      <c r="B189" s="44" t="s">
        <v>99</v>
      </c>
      <c r="C189" s="20">
        <v>7012</v>
      </c>
      <c r="D189" s="20">
        <v>55758</v>
      </c>
      <c r="E189" s="20">
        <v>3664896</v>
      </c>
      <c r="F189" s="20">
        <v>863263</v>
      </c>
      <c r="G189" s="20">
        <f t="shared" si="25"/>
        <v>4590929</v>
      </c>
      <c r="H189" s="21">
        <v>10.838440860215051</v>
      </c>
      <c r="I189" s="21">
        <v>86.185080645161278</v>
      </c>
      <c r="J189" s="21">
        <v>5664.8258064516122</v>
      </c>
      <c r="K189" s="21">
        <v>1334.344690860215</v>
      </c>
      <c r="L189" s="21">
        <f t="shared" si="24"/>
        <v>7096.194018817203</v>
      </c>
    </row>
    <row r="190" spans="1:12" s="36" customFormat="1">
      <c r="A190" s="35"/>
      <c r="B190" s="35" t="s">
        <v>188</v>
      </c>
      <c r="C190" s="17"/>
      <c r="D190" s="17"/>
      <c r="E190" s="17">
        <v>1095679</v>
      </c>
      <c r="F190" s="17">
        <v>387772</v>
      </c>
      <c r="G190" s="27">
        <f t="shared" si="25"/>
        <v>1483451</v>
      </c>
      <c r="H190" s="27"/>
      <c r="I190" s="27"/>
      <c r="J190" s="27">
        <v>1693.5898521505374</v>
      </c>
      <c r="K190" s="27">
        <v>599.37876344086021</v>
      </c>
      <c r="L190" s="27">
        <f t="shared" si="24"/>
        <v>2292.9686155913978</v>
      </c>
    </row>
    <row r="191" spans="1:12" s="36" customFormat="1">
      <c r="A191" s="35"/>
      <c r="B191" s="35" t="s">
        <v>189</v>
      </c>
      <c r="C191" s="17"/>
      <c r="D191" s="17"/>
      <c r="E191" s="17">
        <v>866667</v>
      </c>
      <c r="F191" s="17">
        <v>54685</v>
      </c>
      <c r="G191" s="27">
        <f t="shared" si="25"/>
        <v>921352</v>
      </c>
      <c r="H191" s="27"/>
      <c r="I191" s="27"/>
      <c r="J191" s="27">
        <v>1339.6062499999998</v>
      </c>
      <c r="K191" s="27">
        <v>84.526545698924721</v>
      </c>
      <c r="L191" s="27">
        <f t="shared" si="24"/>
        <v>1424.1327956989246</v>
      </c>
    </row>
    <row r="192" spans="1:12" s="36" customFormat="1">
      <c r="A192" s="35"/>
      <c r="B192" s="35" t="s">
        <v>190</v>
      </c>
      <c r="C192" s="17"/>
      <c r="D192" s="17">
        <v>55758</v>
      </c>
      <c r="E192" s="17">
        <v>508160</v>
      </c>
      <c r="F192" s="17">
        <v>175721</v>
      </c>
      <c r="G192" s="27">
        <f t="shared" si="25"/>
        <v>739639</v>
      </c>
      <c r="H192" s="27"/>
      <c r="I192" s="27">
        <v>86.185080645161278</v>
      </c>
      <c r="J192" s="27">
        <v>785.46236559139777</v>
      </c>
      <c r="K192" s="27">
        <v>271.61176075268816</v>
      </c>
      <c r="L192" s="27">
        <f t="shared" si="24"/>
        <v>1143.2592069892471</v>
      </c>
    </row>
    <row r="193" spans="1:13" s="36" customFormat="1">
      <c r="A193" s="35"/>
      <c r="B193" s="35" t="s">
        <v>191</v>
      </c>
      <c r="C193" s="17"/>
      <c r="D193" s="17"/>
      <c r="E193" s="17">
        <v>281310</v>
      </c>
      <c r="F193" s="17">
        <v>33391</v>
      </c>
      <c r="G193" s="27">
        <f t="shared" si="25"/>
        <v>314701</v>
      </c>
      <c r="H193" s="27"/>
      <c r="I193" s="27"/>
      <c r="J193" s="27">
        <v>434.82056451612902</v>
      </c>
      <c r="K193" s="27">
        <v>51.612432795698922</v>
      </c>
      <c r="L193" s="27">
        <f t="shared" si="24"/>
        <v>486.43299731182793</v>
      </c>
    </row>
    <row r="194" spans="1:13" s="36" customFormat="1">
      <c r="A194" s="35"/>
      <c r="B194" s="35" t="s">
        <v>192</v>
      </c>
      <c r="C194" s="17"/>
      <c r="D194" s="17"/>
      <c r="E194" s="17"/>
      <c r="F194" s="17">
        <v>13353</v>
      </c>
      <c r="G194" s="27">
        <f t="shared" si="25"/>
        <v>13353</v>
      </c>
      <c r="H194" s="27"/>
      <c r="I194" s="27"/>
      <c r="J194" s="27"/>
      <c r="K194" s="27">
        <v>20.639717741935485</v>
      </c>
      <c r="L194" s="27">
        <f t="shared" si="24"/>
        <v>20.639717741935485</v>
      </c>
    </row>
    <row r="195" spans="1:13" s="36" customFormat="1" ht="30">
      <c r="A195" s="35"/>
      <c r="B195" s="38" t="s">
        <v>193</v>
      </c>
      <c r="C195" s="17"/>
      <c r="D195" s="17"/>
      <c r="E195" s="17">
        <v>168270</v>
      </c>
      <c r="F195" s="17"/>
      <c r="G195" s="27">
        <f t="shared" si="25"/>
        <v>168270</v>
      </c>
      <c r="H195" s="27"/>
      <c r="I195" s="27"/>
      <c r="J195" s="27">
        <v>260.0947580645161</v>
      </c>
      <c r="K195" s="27"/>
      <c r="L195" s="27">
        <f t="shared" si="24"/>
        <v>260.0947580645161</v>
      </c>
    </row>
    <row r="196" spans="1:13" s="36" customFormat="1">
      <c r="A196" s="35"/>
      <c r="B196" s="35" t="s">
        <v>194</v>
      </c>
      <c r="C196" s="17"/>
      <c r="D196" s="17"/>
      <c r="E196" s="17">
        <v>692904</v>
      </c>
      <c r="F196" s="17">
        <v>184939</v>
      </c>
      <c r="G196" s="27">
        <f t="shared" si="25"/>
        <v>877843</v>
      </c>
      <c r="H196" s="27"/>
      <c r="I196" s="27"/>
      <c r="J196" s="27">
        <v>1071.0209677419355</v>
      </c>
      <c r="K196" s="27">
        <v>285.8600134408602</v>
      </c>
      <c r="L196" s="27">
        <f t="shared" si="24"/>
        <v>1356.8809811827957</v>
      </c>
    </row>
    <row r="197" spans="1:13" s="36" customFormat="1">
      <c r="A197" s="35"/>
      <c r="B197" s="35" t="s">
        <v>195</v>
      </c>
      <c r="C197" s="17"/>
      <c r="D197" s="17"/>
      <c r="E197" s="17">
        <v>18592</v>
      </c>
      <c r="F197" s="17"/>
      <c r="G197" s="27">
        <f t="shared" si="25"/>
        <v>18592</v>
      </c>
      <c r="H197" s="27"/>
      <c r="I197" s="27"/>
      <c r="J197" s="27">
        <v>28.737634408602148</v>
      </c>
      <c r="K197" s="27"/>
      <c r="L197" s="27">
        <f t="shared" si="24"/>
        <v>28.737634408602148</v>
      </c>
    </row>
    <row r="198" spans="1:13" s="36" customFormat="1">
      <c r="A198" s="35"/>
      <c r="B198" s="35" t="s">
        <v>196</v>
      </c>
      <c r="C198" s="17"/>
      <c r="D198" s="17"/>
      <c r="E198" s="17">
        <v>33314</v>
      </c>
      <c r="F198" s="17">
        <v>13402</v>
      </c>
      <c r="G198" s="27">
        <f t="shared" si="25"/>
        <v>46716</v>
      </c>
      <c r="H198" s="27"/>
      <c r="I198" s="27"/>
      <c r="J198" s="27">
        <v>51.493413978494615</v>
      </c>
      <c r="K198" s="27">
        <v>20.715456989247308</v>
      </c>
      <c r="L198" s="27">
        <f t="shared" si="24"/>
        <v>72.208870967741916</v>
      </c>
    </row>
    <row r="199" spans="1:13" s="36" customFormat="1">
      <c r="A199" s="45">
        <v>60</v>
      </c>
      <c r="B199" s="46" t="s">
        <v>100</v>
      </c>
      <c r="C199" s="47">
        <v>99024</v>
      </c>
      <c r="D199" s="47">
        <v>0</v>
      </c>
      <c r="E199" s="47">
        <v>2959960</v>
      </c>
      <c r="F199" s="47">
        <v>2217902</v>
      </c>
      <c r="G199" s="47">
        <f t="shared" si="25"/>
        <v>5276886</v>
      </c>
      <c r="H199" s="48">
        <v>153.06129032258062</v>
      </c>
      <c r="I199" s="48" t="s">
        <v>205</v>
      </c>
      <c r="J199" s="48">
        <v>4575.2069892473119</v>
      </c>
      <c r="K199" s="48">
        <v>3428.2087365591397</v>
      </c>
      <c r="L199" s="48">
        <f t="shared" si="24"/>
        <v>8156.4770161290326</v>
      </c>
    </row>
    <row r="200" spans="1:13" s="36" customFormat="1">
      <c r="A200" s="49"/>
      <c r="B200" s="50" t="s">
        <v>197</v>
      </c>
      <c r="C200" s="51"/>
      <c r="D200" s="51">
        <v>0</v>
      </c>
      <c r="E200" s="51">
        <v>2045128</v>
      </c>
      <c r="F200" s="51">
        <v>1477249</v>
      </c>
      <c r="G200" s="51">
        <f t="shared" si="25"/>
        <v>3522377</v>
      </c>
      <c r="H200" s="52"/>
      <c r="I200" s="52" t="s">
        <v>205</v>
      </c>
      <c r="J200" s="52">
        <v>3161.1521505376345</v>
      </c>
      <c r="K200" s="52">
        <v>2283.3821908602149</v>
      </c>
      <c r="L200" s="52">
        <f t="shared" si="24"/>
        <v>5444.5343413978499</v>
      </c>
    </row>
    <row r="201" spans="1:13" s="36" customFormat="1">
      <c r="A201" s="49"/>
      <c r="B201" s="50" t="s">
        <v>198</v>
      </c>
      <c r="C201" s="51">
        <v>99024</v>
      </c>
      <c r="D201" s="51"/>
      <c r="E201" s="51">
        <v>914832</v>
      </c>
      <c r="F201" s="51">
        <v>740653</v>
      </c>
      <c r="G201" s="51">
        <f t="shared" si="25"/>
        <v>1754509</v>
      </c>
      <c r="H201" s="52">
        <v>153.06129032258062</v>
      </c>
      <c r="I201" s="52"/>
      <c r="J201" s="52">
        <v>1414.0548387096771</v>
      </c>
      <c r="K201" s="52">
        <v>1144.8265456989247</v>
      </c>
      <c r="L201" s="52">
        <f t="shared" si="24"/>
        <v>2711.9426747311827</v>
      </c>
    </row>
    <row r="202" spans="1:13" s="36" customFormat="1">
      <c r="A202" s="53">
        <v>61</v>
      </c>
      <c r="B202" s="54" t="s">
        <v>102</v>
      </c>
      <c r="C202" s="55">
        <v>434217</v>
      </c>
      <c r="D202" s="55">
        <v>0</v>
      </c>
      <c r="E202" s="55">
        <v>700578</v>
      </c>
      <c r="F202" s="55">
        <v>736484</v>
      </c>
      <c r="G202" s="55">
        <f t="shared" si="25"/>
        <v>1871279</v>
      </c>
      <c r="H202" s="56">
        <v>671.16874999999993</v>
      </c>
      <c r="I202" s="56" t="s">
        <v>205</v>
      </c>
      <c r="J202" s="56">
        <v>1082.8826612903224</v>
      </c>
      <c r="K202" s="56">
        <v>1138.3825268817204</v>
      </c>
      <c r="L202" s="56">
        <f t="shared" si="24"/>
        <v>2892.4339381720429</v>
      </c>
    </row>
    <row r="203" spans="1:13" s="36" customFormat="1">
      <c r="A203" s="57"/>
      <c r="B203" s="58" t="s">
        <v>199</v>
      </c>
      <c r="C203" s="59">
        <v>434217</v>
      </c>
      <c r="D203" s="59"/>
      <c r="E203" s="59">
        <v>77063.58</v>
      </c>
      <c r="F203" s="59">
        <v>88378.08</v>
      </c>
      <c r="G203" s="59">
        <f>SUM(C203:F203)</f>
        <v>599658.66</v>
      </c>
      <c r="H203" s="9">
        <v>671.16874999999993</v>
      </c>
      <c r="I203" s="9"/>
      <c r="J203" s="9">
        <v>119.11709274193548</v>
      </c>
      <c r="K203" s="9">
        <v>136.60590322580646</v>
      </c>
      <c r="L203" s="9">
        <f t="shared" si="24"/>
        <v>926.89174596774183</v>
      </c>
    </row>
    <row r="204" spans="1:13" s="36" customFormat="1">
      <c r="A204" s="60"/>
      <c r="B204" s="58" t="s">
        <v>200</v>
      </c>
      <c r="C204" s="61"/>
      <c r="D204" s="61"/>
      <c r="E204" s="61">
        <v>623514.42000000004</v>
      </c>
      <c r="F204" s="61">
        <v>648105.92000000004</v>
      </c>
      <c r="G204" s="59">
        <f>SUM(C204:F204)</f>
        <v>1271620.3400000001</v>
      </c>
      <c r="H204" s="62"/>
      <c r="I204" s="62"/>
      <c r="J204" s="62">
        <v>963.76556854838702</v>
      </c>
      <c r="K204" s="62">
        <v>1001.7766236559139</v>
      </c>
      <c r="L204" s="9">
        <f t="shared" si="24"/>
        <v>1965.542192204301</v>
      </c>
    </row>
    <row r="205" spans="1:13" s="36" customFormat="1">
      <c r="A205" s="63">
        <v>62</v>
      </c>
      <c r="B205" s="64" t="s">
        <v>103</v>
      </c>
      <c r="C205" s="65">
        <v>861173</v>
      </c>
      <c r="D205" s="65">
        <v>0</v>
      </c>
      <c r="E205" s="65">
        <v>2732307</v>
      </c>
      <c r="F205" s="65">
        <v>2250616</v>
      </c>
      <c r="G205" s="65">
        <f>SUM(C205:F205)</f>
        <v>5844096</v>
      </c>
      <c r="H205" s="13">
        <v>1331.1141801075266</v>
      </c>
      <c r="I205" s="13" t="s">
        <v>205</v>
      </c>
      <c r="J205" s="13">
        <v>4223.3239919354837</v>
      </c>
      <c r="K205" s="13">
        <v>3478.7747311827952</v>
      </c>
      <c r="L205" s="13">
        <f t="shared" si="24"/>
        <v>9033.2129032258053</v>
      </c>
      <c r="M205" s="1"/>
    </row>
    <row r="206" spans="1:13">
      <c r="A206" s="66"/>
      <c r="B206" s="67" t="s">
        <v>201</v>
      </c>
      <c r="C206" s="68">
        <v>861173</v>
      </c>
      <c r="D206" s="68">
        <v>0</v>
      </c>
      <c r="E206" s="68">
        <v>2732307</v>
      </c>
      <c r="F206" s="68">
        <v>2250616</v>
      </c>
      <c r="G206" s="68">
        <f>SUM(C206:F206)</f>
        <v>5844096</v>
      </c>
      <c r="H206" s="31">
        <v>1331.1141801075266</v>
      </c>
      <c r="I206" s="31" t="s">
        <v>205</v>
      </c>
      <c r="J206" s="31">
        <v>4223.3239919354837</v>
      </c>
      <c r="K206" s="31">
        <v>3478.7747311827952</v>
      </c>
      <c r="L206" s="31">
        <f t="shared" si="24"/>
        <v>9033.2129032258053</v>
      </c>
    </row>
    <row r="207" spans="1:13">
      <c r="B207" s="69" t="s">
        <v>105</v>
      </c>
      <c r="C207" s="70">
        <f>C7+C9+C11+C16+C19+C22+C27+C33+C35+C37+C40+C42+C45+C47+C49+C56+C58+C60+C62+C66+C68+C71+C74+C76+C79+C81+C88+C95+C97+C100+C102+C104+C106+C112+C114+C116+C119+C121+C123+C131+C133+C135+C137+C140+C142+C149+C153+C155+C157+C166+C168+C170+C172+C174+C178+C180+C189+C199+C202+C205+C110+C108</f>
        <v>38054279</v>
      </c>
      <c r="D207" s="70">
        <f t="shared" ref="D207:F207" si="26">D7+D9+D11+D16+D19+D22+D27+D33+D35+D37+D40+D42+D45+D47+D49+D56+D58+D60+D62+D66+D68+D71+D74+D76+D79+D81+D88+D95+D97+D100+D102+D104+D106+D112+D114+D116+D119+D121+D123+D131+D133+D135+D137+D140+D142+D149+D153+D155+D157+D166+D168+D170+D172+D174+D178+D180+D189+D199+D202+D205+D110+D108</f>
        <v>2920337</v>
      </c>
      <c r="E207" s="70">
        <f t="shared" si="26"/>
        <v>137455733.57141799</v>
      </c>
      <c r="F207" s="70">
        <f t="shared" si="26"/>
        <v>74889547.405285001</v>
      </c>
      <c r="G207" s="70">
        <f>G7+G9+G11+G16+G19+G22+G27+G33+G35+G37+G40+G42+G45+G47+G49+G56+G58+G60+G62+G66+G68+G71+G74+G76+G79+G81+G88+G95+G97+G100+G102+G104+G106+G112+G114+G116+G119+G121+G123+G131+G133+G135+G137+G140+G142+G149+G153+G155+G157+G166+G168+G170+G172+G174+G178+G180+G189+G199+G202+G205+G110+G108</f>
        <v>253319896.97670299</v>
      </c>
      <c r="H207" s="70">
        <f t="shared" ref="H207:I207" si="27">H7+H9+H11+H16+H19+H22+H27+H33+H35+H37+H40+H42+H45+H47+H49+H56+H58+H60+H62+H66+H68+H71+H74+H76+H79+H81+H88+H95+H97+H100+H102+H104+H106+H112+H114+H116+H119+H121+H123+H131+H133+H135+H137+H140+H142+H149+H153+H155+H157+H166+H168+H170+H172+H174+H178+H180+H189+H199+H202+H205+H110+H108</f>
        <v>58820.458131720421</v>
      </c>
      <c r="I207" s="70">
        <f t="shared" si="27"/>
        <v>4513.961760752687</v>
      </c>
      <c r="J207" s="70">
        <f>J7+J9+J11+J16+J19+J22+J27+J33+J35+J37+J40+J42+J45+J47+J49+J56+J58+J60+J62+J66+J68+J71+J74+J76+J79+J81+J88+J95+J97+J100+J102+J104+J106+J112+J114+J116+J119+J121+J123+J131+J133+J135+J137+J140+J142+J149+J153+J155+J157+J166+J168+J170+J172+J174+J178+J180+J189+J199+J202+J205+J110+J108</f>
        <v>212465.17957947677</v>
      </c>
      <c r="K207" s="70">
        <f t="shared" ref="K207:L207" si="28">K7+K9+K11+K16+K19+K22+K27+K33+K35+K37+K40+K42+K45+K47+K49+K56+K58+K60+K62+K66+K68+K71+K74+K76+K79+K81+K88+K95+K97+K100+K102+K104+K106+K112+K114+K116+K119+K121+K123+K131+K133+K135+K137+K140+K142+K149+K153+K155+K157+K166+K168+K170+K172+K174+K178+K180+K189+K199+K202+K205+K110+K108</f>
        <v>115756.69289795402</v>
      </c>
      <c r="L207" s="70">
        <f t="shared" si="28"/>
        <v>391556.29236990388</v>
      </c>
    </row>
    <row r="208" spans="1:13">
      <c r="C208" s="2" t="s">
        <v>202</v>
      </c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</sheetData>
  <sheetProtection selectLockedCells="1" selectUnlockedCells="1"/>
  <mergeCells count="6">
    <mergeCell ref="B1:L1"/>
    <mergeCell ref="B2:L2"/>
    <mergeCell ref="A4:A6"/>
    <mergeCell ref="B4:B6"/>
    <mergeCell ref="C4:G5"/>
    <mergeCell ref="H4:L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2"/>
  <sheetViews>
    <sheetView tabSelected="1" zoomScale="90" zoomScaleNormal="90" workbookViewId="0">
      <pane xSplit="1" ySplit="6" topLeftCell="B178" activePane="bottomRight" state="frozen"/>
      <selection pane="topRight" activeCell="I1" sqref="I1"/>
      <selection pane="bottomLeft" activeCell="A29" sqref="A29"/>
      <selection pane="bottomRight" activeCell="P192" sqref="P192"/>
    </sheetView>
  </sheetViews>
  <sheetFormatPr defaultColWidth="9" defaultRowHeight="15"/>
  <cols>
    <col min="1" max="1" width="4.5703125" style="1" customWidth="1"/>
    <col min="2" max="2" width="49.42578125" style="1" customWidth="1"/>
    <col min="3" max="6" width="12.28515625" style="2" customWidth="1"/>
    <col min="7" max="7" width="12.28515625" style="1" customWidth="1"/>
    <col min="8" max="12" width="10.28515625" style="1" customWidth="1"/>
    <col min="13" max="16384" width="9" style="1"/>
  </cols>
  <sheetData>
    <row r="1" spans="1:13" ht="15.7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3"/>
    </row>
    <row r="2" spans="1:13" ht="15.75">
      <c r="B2" s="101" t="s">
        <v>224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3"/>
    </row>
    <row r="3" spans="1:13">
      <c r="C3" s="4" t="s">
        <v>1</v>
      </c>
      <c r="D3" s="5"/>
      <c r="E3" s="5"/>
      <c r="F3" s="5"/>
      <c r="G3" s="5"/>
      <c r="H3" s="6"/>
      <c r="M3" s="7"/>
    </row>
    <row r="4" spans="1:13" ht="15" customHeight="1">
      <c r="A4" s="102" t="s">
        <v>2</v>
      </c>
      <c r="B4" s="103" t="s">
        <v>3</v>
      </c>
      <c r="C4" s="104" t="s">
        <v>4</v>
      </c>
      <c r="D4" s="104"/>
      <c r="E4" s="104"/>
      <c r="F4" s="104"/>
      <c r="G4" s="104"/>
      <c r="H4" s="104" t="s">
        <v>5</v>
      </c>
      <c r="I4" s="104"/>
      <c r="J4" s="104"/>
      <c r="K4" s="104"/>
      <c r="L4" s="104"/>
    </row>
    <row r="5" spans="1:13">
      <c r="A5" s="102"/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3">
      <c r="A6" s="102"/>
      <c r="B6" s="103"/>
      <c r="C6" s="8" t="s">
        <v>6</v>
      </c>
      <c r="D6" s="8" t="s">
        <v>7</v>
      </c>
      <c r="E6" s="8" t="s">
        <v>8</v>
      </c>
      <c r="F6" s="8" t="s">
        <v>9</v>
      </c>
      <c r="G6" s="100" t="s">
        <v>10</v>
      </c>
      <c r="H6" s="100" t="s">
        <v>6</v>
      </c>
      <c r="I6" s="100" t="s">
        <v>7</v>
      </c>
      <c r="J6" s="100" t="s">
        <v>8</v>
      </c>
      <c r="K6" s="100" t="s">
        <v>9</v>
      </c>
      <c r="L6" s="100" t="s">
        <v>10</v>
      </c>
    </row>
    <row r="7" spans="1:13" s="14" customFormat="1">
      <c r="A7" s="10">
        <v>1</v>
      </c>
      <c r="B7" s="11" t="s">
        <v>203</v>
      </c>
      <c r="C7" s="12">
        <v>100017</v>
      </c>
      <c r="D7" s="12">
        <v>0</v>
      </c>
      <c r="E7" s="12">
        <v>158907</v>
      </c>
      <c r="F7" s="12">
        <v>0</v>
      </c>
      <c r="G7" s="12">
        <f>SUM(C7:F7)</f>
        <v>258924</v>
      </c>
      <c r="H7" s="13">
        <v>154.59616935483871</v>
      </c>
      <c r="I7" s="13" t="s">
        <v>205</v>
      </c>
      <c r="J7" s="13">
        <v>245.62237903225807</v>
      </c>
      <c r="K7" s="13" t="s">
        <v>205</v>
      </c>
      <c r="L7" s="13">
        <f>H7+I7+J7+K7</f>
        <v>400.2185483870968</v>
      </c>
    </row>
    <row r="8" spans="1:13" s="14" customFormat="1">
      <c r="A8" s="15"/>
      <c r="B8" s="16" t="s">
        <v>204</v>
      </c>
      <c r="C8" s="17"/>
      <c r="D8" s="17"/>
      <c r="E8" s="17">
        <v>158907</v>
      </c>
      <c r="F8" s="17"/>
      <c r="G8" s="17">
        <f t="shared" ref="G8:L10" si="0">G7</f>
        <v>258924</v>
      </c>
      <c r="H8" s="17"/>
      <c r="I8" s="17"/>
      <c r="J8" s="17">
        <v>245.62237903225807</v>
      </c>
      <c r="K8" s="17"/>
      <c r="L8" s="17">
        <f t="shared" si="0"/>
        <v>400.2185483870968</v>
      </c>
    </row>
    <row r="9" spans="1:13" s="14" customFormat="1">
      <c r="A9" s="10">
        <v>2</v>
      </c>
      <c r="B9" s="11" t="s">
        <v>11</v>
      </c>
      <c r="C9" s="12">
        <v>565771</v>
      </c>
      <c r="D9" s="12">
        <v>150574</v>
      </c>
      <c r="E9" s="12">
        <v>1918051</v>
      </c>
      <c r="F9" s="12">
        <v>589681</v>
      </c>
      <c r="G9" s="12">
        <f>SUM(C9:F9)</f>
        <v>3224077</v>
      </c>
      <c r="H9" s="13">
        <v>874.51162634408604</v>
      </c>
      <c r="I9" s="13">
        <v>232.7420698924731</v>
      </c>
      <c r="J9" s="13">
        <v>2964.7293682795694</v>
      </c>
      <c r="K9" s="13">
        <v>911.4692876344086</v>
      </c>
      <c r="L9" s="13">
        <f>H9+I9+J9+K9</f>
        <v>4983.4523521505371</v>
      </c>
    </row>
    <row r="10" spans="1:13" s="14" customFormat="1">
      <c r="A10" s="15"/>
      <c r="B10" s="16" t="s">
        <v>13</v>
      </c>
      <c r="C10" s="17">
        <v>565771</v>
      </c>
      <c r="D10" s="17">
        <v>150574</v>
      </c>
      <c r="E10" s="17">
        <v>1918051</v>
      </c>
      <c r="F10" s="17">
        <v>589681</v>
      </c>
      <c r="G10" s="17">
        <f t="shared" si="0"/>
        <v>3224077</v>
      </c>
      <c r="H10" s="17">
        <v>874.51162634408604</v>
      </c>
      <c r="I10" s="17"/>
      <c r="J10" s="17">
        <v>2964.7293682795694</v>
      </c>
      <c r="K10" s="17">
        <v>911.4692876344086</v>
      </c>
      <c r="L10" s="17">
        <f t="shared" si="0"/>
        <v>4983.4523521505371</v>
      </c>
    </row>
    <row r="11" spans="1:13" s="14" customFormat="1">
      <c r="A11" s="18">
        <v>3</v>
      </c>
      <c r="B11" s="19" t="s">
        <v>12</v>
      </c>
      <c r="C11" s="20">
        <v>0</v>
      </c>
      <c r="D11" s="20">
        <v>0</v>
      </c>
      <c r="E11" s="20">
        <v>565739</v>
      </c>
      <c r="F11" s="20">
        <v>933426</v>
      </c>
      <c r="G11" s="20">
        <f>SUM(C11:F11)</f>
        <v>1499165</v>
      </c>
      <c r="H11" s="21" t="s">
        <v>205</v>
      </c>
      <c r="I11" s="21" t="s">
        <v>205</v>
      </c>
      <c r="J11" s="21">
        <v>874.46216397849457</v>
      </c>
      <c r="K11" s="21">
        <v>1442.7955645161287</v>
      </c>
      <c r="L11" s="21">
        <f t="shared" ref="L11:L33" si="1">H11+I11+J11+K11</f>
        <v>2317.2577284946233</v>
      </c>
    </row>
    <row r="12" spans="1:13" s="14" customFormat="1">
      <c r="A12" s="16"/>
      <c r="B12" s="16" t="s">
        <v>16</v>
      </c>
      <c r="C12" s="17"/>
      <c r="D12" s="17"/>
      <c r="E12" s="17">
        <v>31115.645</v>
      </c>
      <c r="F12" s="17">
        <v>466713</v>
      </c>
      <c r="G12" s="17">
        <f>E12+F12</f>
        <v>497828.64500000002</v>
      </c>
      <c r="H12" s="17"/>
      <c r="I12" s="17"/>
      <c r="J12" s="17">
        <v>48.095419018817196</v>
      </c>
      <c r="K12" s="17">
        <v>721.39778225806435</v>
      </c>
      <c r="L12" s="17">
        <f t="shared" si="1"/>
        <v>769.49320127688156</v>
      </c>
    </row>
    <row r="13" spans="1:13" s="14" customFormat="1">
      <c r="A13" s="16"/>
      <c r="B13" s="16" t="s">
        <v>18</v>
      </c>
      <c r="C13" s="17"/>
      <c r="D13" s="17"/>
      <c r="E13" s="17">
        <v>328128.62</v>
      </c>
      <c r="F13" s="17">
        <v>457378.74</v>
      </c>
      <c r="G13" s="17">
        <f>E13+F13</f>
        <v>785507.36</v>
      </c>
      <c r="H13" s="17"/>
      <c r="I13" s="17"/>
      <c r="J13" s="17">
        <v>507.18805510752679</v>
      </c>
      <c r="K13" s="17">
        <v>706.96982661290315</v>
      </c>
      <c r="L13" s="17">
        <f t="shared" si="1"/>
        <v>1214.1578817204299</v>
      </c>
    </row>
    <row r="14" spans="1:13" s="14" customFormat="1">
      <c r="A14" s="16"/>
      <c r="B14" s="16" t="s">
        <v>20</v>
      </c>
      <c r="C14" s="17"/>
      <c r="D14" s="17"/>
      <c r="E14" s="17">
        <v>62231.29</v>
      </c>
      <c r="F14" s="17">
        <v>9334.26</v>
      </c>
      <c r="G14" s="17">
        <f>E14+F14</f>
        <v>71565.55</v>
      </c>
      <c r="H14" s="17"/>
      <c r="I14" s="17"/>
      <c r="J14" s="17">
        <v>96.190838037634393</v>
      </c>
      <c r="K14" s="17">
        <v>14.42795564516129</v>
      </c>
      <c r="L14" s="17">
        <f t="shared" si="1"/>
        <v>110.61879368279568</v>
      </c>
    </row>
    <row r="15" spans="1:13" s="14" customFormat="1">
      <c r="A15" s="22"/>
      <c r="B15" s="22" t="s">
        <v>22</v>
      </c>
      <c r="C15" s="17"/>
      <c r="D15" s="17"/>
      <c r="E15" s="17">
        <v>144263.44500000001</v>
      </c>
      <c r="F15" s="17"/>
      <c r="G15" s="17">
        <f>E15+F15</f>
        <v>144263.44500000001</v>
      </c>
      <c r="H15" s="17"/>
      <c r="I15" s="17"/>
      <c r="J15" s="17">
        <v>222.98785181451612</v>
      </c>
      <c r="K15" s="17"/>
      <c r="L15" s="17">
        <f t="shared" si="1"/>
        <v>222.98785181451612</v>
      </c>
    </row>
    <row r="16" spans="1:13" s="14" customFormat="1">
      <c r="A16" s="23">
        <v>4</v>
      </c>
      <c r="B16" s="24" t="s">
        <v>14</v>
      </c>
      <c r="C16" s="25">
        <v>9614</v>
      </c>
      <c r="D16" s="25">
        <v>0</v>
      </c>
      <c r="E16" s="25">
        <v>1375313</v>
      </c>
      <c r="F16" s="25">
        <v>1525628</v>
      </c>
      <c r="G16" s="25">
        <f>SUM(C16:F16)</f>
        <v>2910555</v>
      </c>
      <c r="H16" s="26">
        <v>14.860349462365591</v>
      </c>
      <c r="I16" s="26" t="s">
        <v>205</v>
      </c>
      <c r="J16" s="26">
        <v>2125.8198252688171</v>
      </c>
      <c r="K16" s="26">
        <v>2358.1615591397845</v>
      </c>
      <c r="L16" s="26">
        <f t="shared" si="1"/>
        <v>4498.8417338709678</v>
      </c>
    </row>
    <row r="17" spans="1:12" s="14" customFormat="1">
      <c r="A17" s="16"/>
      <c r="B17" s="16" t="s">
        <v>25</v>
      </c>
      <c r="C17" s="17"/>
      <c r="D17" s="17"/>
      <c r="E17" s="17">
        <v>1375313</v>
      </c>
      <c r="F17" s="17">
        <v>1525628</v>
      </c>
      <c r="G17" s="17">
        <f>F17+E17</f>
        <v>2900941</v>
      </c>
      <c r="H17" s="17"/>
      <c r="I17" s="17"/>
      <c r="J17" s="17">
        <v>2125.8198252688171</v>
      </c>
      <c r="K17" s="17">
        <v>2358.1615591397845</v>
      </c>
      <c r="L17" s="17">
        <f t="shared" si="1"/>
        <v>4483.981384408602</v>
      </c>
    </row>
    <row r="18" spans="1:12" s="14" customFormat="1">
      <c r="A18" s="16"/>
      <c r="B18" s="16" t="s">
        <v>209</v>
      </c>
      <c r="C18" s="17">
        <v>9614</v>
      </c>
      <c r="D18" s="17"/>
      <c r="E18" s="17"/>
      <c r="F18" s="17"/>
      <c r="G18" s="17">
        <f>C18</f>
        <v>9614</v>
      </c>
      <c r="H18" s="17">
        <v>14.860349462365591</v>
      </c>
      <c r="I18" s="17"/>
      <c r="J18" s="17"/>
      <c r="K18" s="17"/>
      <c r="L18" s="17"/>
    </row>
    <row r="19" spans="1:12" s="14" customFormat="1">
      <c r="A19" s="23">
        <v>5</v>
      </c>
      <c r="B19" s="24" t="s">
        <v>15</v>
      </c>
      <c r="C19" s="25">
        <v>702826</v>
      </c>
      <c r="D19" s="25">
        <v>20203</v>
      </c>
      <c r="E19" s="25">
        <v>2489274</v>
      </c>
      <c r="F19" s="25">
        <v>970632</v>
      </c>
      <c r="G19" s="25">
        <f>SUM(C19:F19)</f>
        <v>4182935</v>
      </c>
      <c r="H19" s="26">
        <v>1086.3573924731181</v>
      </c>
      <c r="I19" s="26">
        <v>31.227755376344085</v>
      </c>
      <c r="J19" s="26">
        <v>3847.6681451612899</v>
      </c>
      <c r="K19" s="26">
        <v>1500.3048387096771</v>
      </c>
      <c r="L19" s="26">
        <f t="shared" si="1"/>
        <v>6465.5581317204287</v>
      </c>
    </row>
    <row r="20" spans="1:12" s="14" customFormat="1">
      <c r="A20" s="16"/>
      <c r="B20" s="16" t="s">
        <v>28</v>
      </c>
      <c r="C20" s="17">
        <v>702826</v>
      </c>
      <c r="D20" s="17">
        <v>20203</v>
      </c>
      <c r="E20" s="17"/>
      <c r="F20" s="17"/>
      <c r="G20" s="17">
        <f>SUM(C20:F20)</f>
        <v>723029</v>
      </c>
      <c r="H20" s="17">
        <v>1086.3573924731181</v>
      </c>
      <c r="I20" s="17"/>
      <c r="J20" s="17" t="s">
        <v>205</v>
      </c>
      <c r="K20" s="17" t="s">
        <v>205</v>
      </c>
      <c r="L20" s="17">
        <f t="shared" si="1"/>
        <v>1086.3573924731181</v>
      </c>
    </row>
    <row r="21" spans="1:12" s="14" customFormat="1">
      <c r="A21" s="16"/>
      <c r="B21" s="16" t="s">
        <v>30</v>
      </c>
      <c r="C21" s="17"/>
      <c r="D21" s="17"/>
      <c r="E21" s="17">
        <v>2489274</v>
      </c>
      <c r="F21" s="17">
        <v>970632</v>
      </c>
      <c r="G21" s="17">
        <f t="shared" ref="G21:G33" si="2">SUM(C21:F21)</f>
        <v>3459906</v>
      </c>
      <c r="H21" s="17"/>
      <c r="I21" s="17"/>
      <c r="J21" s="17">
        <v>3847.6681451612899</v>
      </c>
      <c r="K21" s="17">
        <v>1500.3048387096771</v>
      </c>
      <c r="L21" s="17">
        <f t="shared" si="1"/>
        <v>5347.9729838709673</v>
      </c>
    </row>
    <row r="22" spans="1:12" s="14" customFormat="1">
      <c r="A22" s="23">
        <v>6</v>
      </c>
      <c r="B22" s="24" t="s">
        <v>17</v>
      </c>
      <c r="C22" s="25">
        <v>359815</v>
      </c>
      <c r="D22" s="25">
        <v>214264</v>
      </c>
      <c r="E22" s="25">
        <v>5236487</v>
      </c>
      <c r="F22" s="25">
        <v>2326498</v>
      </c>
      <c r="G22" s="25">
        <f t="shared" si="2"/>
        <v>8137064</v>
      </c>
      <c r="H22" s="26">
        <v>556.16565860215053</v>
      </c>
      <c r="I22" s="26">
        <v>331.18763440860215</v>
      </c>
      <c r="J22" s="26">
        <v>8094.0323252688167</v>
      </c>
      <c r="K22" s="26">
        <v>3596.0654569892472</v>
      </c>
      <c r="L22" s="26">
        <f t="shared" si="1"/>
        <v>12577.451075268817</v>
      </c>
    </row>
    <row r="23" spans="1:12" s="14" customFormat="1">
      <c r="A23" s="16"/>
      <c r="B23" s="16" t="s">
        <v>33</v>
      </c>
      <c r="C23" s="17">
        <v>359815</v>
      </c>
      <c r="D23" s="17">
        <v>214264</v>
      </c>
      <c r="E23" s="17">
        <v>1675676</v>
      </c>
      <c r="F23" s="17">
        <v>139590</v>
      </c>
      <c r="G23" s="17">
        <f t="shared" si="2"/>
        <v>2389345</v>
      </c>
      <c r="H23" s="17">
        <v>556.16565860215053</v>
      </c>
      <c r="I23" s="17">
        <v>331.18763440860215</v>
      </c>
      <c r="J23" s="17">
        <v>2590.0905913978495</v>
      </c>
      <c r="K23" s="17">
        <v>215.76411290322579</v>
      </c>
      <c r="L23" s="17">
        <f t="shared" si="1"/>
        <v>3693.207997311828</v>
      </c>
    </row>
    <row r="24" spans="1:12" s="14" customFormat="1">
      <c r="A24" s="16"/>
      <c r="B24" s="16" t="s">
        <v>35</v>
      </c>
      <c r="C24" s="17"/>
      <c r="D24" s="17"/>
      <c r="E24" s="17">
        <v>1518581</v>
      </c>
      <c r="F24" s="17">
        <v>1209779</v>
      </c>
      <c r="G24" s="17">
        <f t="shared" si="2"/>
        <v>2728360</v>
      </c>
      <c r="H24" s="17"/>
      <c r="I24" s="17"/>
      <c r="J24" s="17">
        <v>2347.2690188172041</v>
      </c>
      <c r="K24" s="17">
        <v>1869.9540994623655</v>
      </c>
      <c r="L24" s="17">
        <f t="shared" si="1"/>
        <v>4217.2231182795695</v>
      </c>
    </row>
    <row r="25" spans="1:12" s="14" customFormat="1">
      <c r="A25" s="16"/>
      <c r="B25" s="16" t="s">
        <v>37</v>
      </c>
      <c r="C25" s="17"/>
      <c r="D25" s="17"/>
      <c r="E25" s="17">
        <v>1728041</v>
      </c>
      <c r="F25" s="17">
        <v>628154</v>
      </c>
      <c r="G25" s="17">
        <f t="shared" si="2"/>
        <v>2356195</v>
      </c>
      <c r="H25" s="17"/>
      <c r="I25" s="17"/>
      <c r="J25" s="17">
        <v>2671.0311155913978</v>
      </c>
      <c r="K25" s="17">
        <v>970.93696236559128</v>
      </c>
      <c r="L25" s="17">
        <f t="shared" si="1"/>
        <v>3641.968077956989</v>
      </c>
    </row>
    <row r="26" spans="1:12" s="14" customFormat="1" ht="15.75" customHeight="1">
      <c r="A26" s="16"/>
      <c r="B26" s="16" t="s">
        <v>39</v>
      </c>
      <c r="C26" s="17"/>
      <c r="D26" s="17"/>
      <c r="E26" s="17">
        <v>314189</v>
      </c>
      <c r="F26" s="17">
        <v>348975</v>
      </c>
      <c r="G26" s="17">
        <f t="shared" si="2"/>
        <v>663164</v>
      </c>
      <c r="H26" s="17"/>
      <c r="I26" s="17"/>
      <c r="J26" s="17">
        <v>485.64159946236555</v>
      </c>
      <c r="K26" s="17">
        <v>539.41028225806451</v>
      </c>
      <c r="L26" s="17">
        <f t="shared" si="1"/>
        <v>1025.0518817204302</v>
      </c>
    </row>
    <row r="27" spans="1:12" s="14" customFormat="1">
      <c r="A27" s="23">
        <v>7</v>
      </c>
      <c r="B27" s="24" t="s">
        <v>19</v>
      </c>
      <c r="C27" s="25">
        <v>0</v>
      </c>
      <c r="D27" s="25">
        <v>0</v>
      </c>
      <c r="E27" s="25">
        <v>1193588</v>
      </c>
      <c r="F27" s="25">
        <v>1286256</v>
      </c>
      <c r="G27" s="25">
        <f t="shared" si="2"/>
        <v>2479844</v>
      </c>
      <c r="H27" s="26" t="s">
        <v>205</v>
      </c>
      <c r="I27" s="26" t="s">
        <v>205</v>
      </c>
      <c r="J27" s="26">
        <v>1844.9276881720427</v>
      </c>
      <c r="K27" s="26">
        <v>1988.1645161290321</v>
      </c>
      <c r="L27" s="26">
        <f t="shared" si="1"/>
        <v>3833.0922043010751</v>
      </c>
    </row>
    <row r="28" spans="1:12" s="14" customFormat="1">
      <c r="A28" s="16"/>
      <c r="B28" s="16" t="s">
        <v>42</v>
      </c>
      <c r="C28" s="17">
        <v>0</v>
      </c>
      <c r="D28" s="17"/>
      <c r="E28" s="17">
        <v>56098.635999999999</v>
      </c>
      <c r="F28" s="17">
        <v>90037.920000000013</v>
      </c>
      <c r="G28" s="17">
        <f t="shared" si="2"/>
        <v>146136.55600000001</v>
      </c>
      <c r="H28" s="17" t="s">
        <v>205</v>
      </c>
      <c r="I28" s="17"/>
      <c r="J28" s="17">
        <v>86.71160134408602</v>
      </c>
      <c r="K28" s="17">
        <v>139.17151612903226</v>
      </c>
      <c r="L28" s="17">
        <f t="shared" si="1"/>
        <v>225.88311747311826</v>
      </c>
    </row>
    <row r="29" spans="1:12" s="14" customFormat="1">
      <c r="A29" s="16"/>
      <c r="B29" s="16" t="s">
        <v>44</v>
      </c>
      <c r="C29" s="17"/>
      <c r="D29" s="17"/>
      <c r="E29" s="17">
        <v>402239.15600000002</v>
      </c>
      <c r="F29" s="17">
        <v>344716.60800000001</v>
      </c>
      <c r="G29" s="17">
        <f t="shared" si="2"/>
        <v>746955.76399999997</v>
      </c>
      <c r="H29" s="17"/>
      <c r="I29" s="17"/>
      <c r="J29" s="17">
        <v>621.74063091397852</v>
      </c>
      <c r="K29" s="17">
        <v>532.82809032258058</v>
      </c>
      <c r="L29" s="17">
        <f t="shared" si="1"/>
        <v>1154.5687212365592</v>
      </c>
    </row>
    <row r="30" spans="1:12" s="14" customFormat="1">
      <c r="A30" s="16"/>
      <c r="B30" s="16" t="s">
        <v>46</v>
      </c>
      <c r="C30" s="17"/>
      <c r="D30" s="17"/>
      <c r="E30" s="17">
        <v>66840.928</v>
      </c>
      <c r="F30" s="17">
        <v>43732.704000000005</v>
      </c>
      <c r="G30" s="17">
        <f t="shared" si="2"/>
        <v>110573.63200000001</v>
      </c>
      <c r="H30" s="17"/>
      <c r="I30" s="17"/>
      <c r="J30" s="17">
        <v>103.31595053763441</v>
      </c>
      <c r="K30" s="17">
        <v>67.597593548387096</v>
      </c>
      <c r="L30" s="17">
        <f t="shared" si="1"/>
        <v>170.91354408602149</v>
      </c>
    </row>
    <row r="31" spans="1:12" s="14" customFormat="1">
      <c r="A31" s="16"/>
      <c r="B31" s="16" t="s">
        <v>48</v>
      </c>
      <c r="C31" s="17"/>
      <c r="D31" s="17"/>
      <c r="E31" s="17">
        <v>20290.996000000003</v>
      </c>
      <c r="F31" s="17">
        <v>30870.144</v>
      </c>
      <c r="G31" s="17">
        <f t="shared" si="2"/>
        <v>51161.14</v>
      </c>
      <c r="H31" s="17"/>
      <c r="I31" s="17"/>
      <c r="J31" s="17">
        <v>31.363770698924736</v>
      </c>
      <c r="K31" s="17">
        <v>47.715948387096766</v>
      </c>
      <c r="L31" s="17">
        <f t="shared" si="1"/>
        <v>79.079719086021498</v>
      </c>
    </row>
    <row r="32" spans="1:12" s="14" customFormat="1">
      <c r="A32" s="16"/>
      <c r="B32" s="16" t="s">
        <v>50</v>
      </c>
      <c r="C32" s="17"/>
      <c r="D32" s="17"/>
      <c r="E32" s="17">
        <v>648118.2840000001</v>
      </c>
      <c r="F32" s="17">
        <v>776898.62400000007</v>
      </c>
      <c r="G32" s="17">
        <f t="shared" si="2"/>
        <v>1425016.9080000003</v>
      </c>
      <c r="H32" s="17"/>
      <c r="I32" s="17"/>
      <c r="J32" s="17">
        <v>1001.7957346774194</v>
      </c>
      <c r="K32" s="17">
        <v>1200.8513677419355</v>
      </c>
      <c r="L32" s="17">
        <f t="shared" si="1"/>
        <v>2202.6471024193552</v>
      </c>
    </row>
    <row r="33" spans="1:12" s="14" customFormat="1">
      <c r="A33" s="23">
        <v>8</v>
      </c>
      <c r="B33" s="24" t="s">
        <v>21</v>
      </c>
      <c r="C33" s="25">
        <v>761148</v>
      </c>
      <c r="D33" s="25">
        <v>0</v>
      </c>
      <c r="E33" s="25">
        <v>1849472</v>
      </c>
      <c r="F33" s="25">
        <v>2175371</v>
      </c>
      <c r="G33" s="25">
        <f t="shared" si="2"/>
        <v>4785991</v>
      </c>
      <c r="H33" s="26">
        <v>1176.5056451612902</v>
      </c>
      <c r="I33" s="26" t="s">
        <v>205</v>
      </c>
      <c r="J33" s="26">
        <v>2858.7268817204299</v>
      </c>
      <c r="K33" s="26">
        <v>3362.4686155913978</v>
      </c>
      <c r="L33" s="26">
        <f t="shared" si="1"/>
        <v>7397.7011424731181</v>
      </c>
    </row>
    <row r="34" spans="1:12" s="14" customFormat="1" ht="14.25" customHeight="1">
      <c r="A34" s="16"/>
      <c r="B34" s="16" t="s">
        <v>53</v>
      </c>
      <c r="C34" s="17">
        <v>761148</v>
      </c>
      <c r="D34" s="17"/>
      <c r="E34" s="17">
        <v>1849472</v>
      </c>
      <c r="F34" s="17">
        <v>2175371</v>
      </c>
      <c r="G34" s="17">
        <f t="shared" ref="G34:L34" si="3">G33</f>
        <v>4785991</v>
      </c>
      <c r="H34" s="17">
        <v>1176.5056451612902</v>
      </c>
      <c r="I34" s="17"/>
      <c r="J34" s="17">
        <v>2858.7268817204299</v>
      </c>
      <c r="K34" s="17">
        <v>3362.4686155913978</v>
      </c>
      <c r="L34" s="17">
        <f t="shared" si="3"/>
        <v>7397.7011424731181</v>
      </c>
    </row>
    <row r="35" spans="1:12" s="14" customFormat="1">
      <c r="A35" s="23">
        <v>9</v>
      </c>
      <c r="B35" s="24" t="s">
        <v>23</v>
      </c>
      <c r="C35" s="25">
        <v>0</v>
      </c>
      <c r="D35" s="25">
        <v>0</v>
      </c>
      <c r="E35" s="25">
        <v>2233198</v>
      </c>
      <c r="F35" s="25">
        <v>887583</v>
      </c>
      <c r="G35" s="25">
        <f>SUM(C35:F35)</f>
        <v>3120781</v>
      </c>
      <c r="H35" s="26" t="s">
        <v>205</v>
      </c>
      <c r="I35" s="26" t="s">
        <v>205</v>
      </c>
      <c r="J35" s="26">
        <v>3451.8517473118277</v>
      </c>
      <c r="K35" s="26">
        <v>1371.9360887096773</v>
      </c>
      <c r="L35" s="26">
        <f>H35+I35+J35+K35</f>
        <v>4823.7878360215054</v>
      </c>
    </row>
    <row r="36" spans="1:12" s="14" customFormat="1">
      <c r="A36" s="16"/>
      <c r="B36" s="16" t="s">
        <v>56</v>
      </c>
      <c r="C36" s="17"/>
      <c r="D36" s="17"/>
      <c r="E36" s="17">
        <v>2233198</v>
      </c>
      <c r="F36" s="17">
        <v>887583</v>
      </c>
      <c r="G36" s="17">
        <f>G35</f>
        <v>3120781</v>
      </c>
      <c r="H36" s="17"/>
      <c r="I36" s="17"/>
      <c r="J36" s="17">
        <v>3451.8517473118277</v>
      </c>
      <c r="K36" s="17">
        <v>1371.9360887096773</v>
      </c>
      <c r="L36" s="17">
        <f>K36+J36</f>
        <v>4823.7878360215054</v>
      </c>
    </row>
    <row r="37" spans="1:12" s="14" customFormat="1">
      <c r="A37" s="23">
        <v>10</v>
      </c>
      <c r="B37" s="24" t="s">
        <v>24</v>
      </c>
      <c r="C37" s="25">
        <v>3233244</v>
      </c>
      <c r="D37" s="25">
        <v>567367</v>
      </c>
      <c r="E37" s="25">
        <v>2761089</v>
      </c>
      <c r="F37" s="25">
        <v>1438904</v>
      </c>
      <c r="G37" s="25">
        <f t="shared" ref="G37" si="4">SUM(C37:F37)</f>
        <v>8000604</v>
      </c>
      <c r="H37" s="26">
        <v>4997.6217741935479</v>
      </c>
      <c r="I37" s="26">
        <v>876.97856182795692</v>
      </c>
      <c r="J37" s="26">
        <v>4267.8122983870962</v>
      </c>
      <c r="K37" s="26">
        <v>2224.1123655913975</v>
      </c>
      <c r="L37" s="26">
        <f t="shared" ref="L37:L45" si="5">H37+I37+J37+K37</f>
        <v>12366.524999999998</v>
      </c>
    </row>
    <row r="38" spans="1:12" s="14" customFormat="1">
      <c r="A38" s="16"/>
      <c r="B38" s="16" t="s">
        <v>59</v>
      </c>
      <c r="C38" s="17">
        <v>3233244</v>
      </c>
      <c r="D38" s="17">
        <v>567367</v>
      </c>
      <c r="E38" s="17">
        <v>2761089</v>
      </c>
      <c r="F38" s="17">
        <v>1438904</v>
      </c>
      <c r="G38" s="17">
        <f>SUM(C38:F38)</f>
        <v>8000604</v>
      </c>
      <c r="H38" s="17"/>
      <c r="I38" s="17"/>
      <c r="J38" s="17">
        <v>4267.8122983870962</v>
      </c>
      <c r="K38" s="17">
        <v>2224.1123655913975</v>
      </c>
      <c r="L38" s="17">
        <f t="shared" si="5"/>
        <v>6491.9246639784942</v>
      </c>
    </row>
    <row r="39" spans="1:12" s="14" customFormat="1">
      <c r="A39" s="16"/>
      <c r="B39" s="16" t="s">
        <v>209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 s="14" customFormat="1">
      <c r="A40" s="23">
        <v>11</v>
      </c>
      <c r="B40" s="24" t="s">
        <v>26</v>
      </c>
      <c r="C40" s="25">
        <v>0</v>
      </c>
      <c r="D40" s="25">
        <v>43836</v>
      </c>
      <c r="E40" s="25">
        <v>1178750</v>
      </c>
      <c r="F40" s="25">
        <v>1774751</v>
      </c>
      <c r="G40" s="25">
        <f>SUM(C40:F40)</f>
        <v>2997337</v>
      </c>
      <c r="H40" s="26" t="s">
        <v>205</v>
      </c>
      <c r="I40" s="26">
        <v>67.757258064516122</v>
      </c>
      <c r="J40" s="26">
        <v>1821.9926075268816</v>
      </c>
      <c r="K40" s="26">
        <v>2743.230712365591</v>
      </c>
      <c r="L40" s="26">
        <f t="shared" si="5"/>
        <v>4632.9805779569888</v>
      </c>
    </row>
    <row r="41" spans="1:12" s="14" customFormat="1">
      <c r="A41" s="16"/>
      <c r="B41" s="16" t="s">
        <v>68</v>
      </c>
      <c r="C41" s="17"/>
      <c r="D41" s="17">
        <v>43836</v>
      </c>
      <c r="E41" s="17">
        <v>1178750</v>
      </c>
      <c r="F41" s="17">
        <v>1774751</v>
      </c>
      <c r="G41" s="17">
        <f>C41+D41+E41+F41</f>
        <v>2997337</v>
      </c>
      <c r="H41" s="17"/>
      <c r="I41" s="17">
        <v>67.757258064516122</v>
      </c>
      <c r="J41" s="17">
        <v>1821.9926075268816</v>
      </c>
      <c r="K41" s="17">
        <v>2743.230712365591</v>
      </c>
      <c r="L41" s="17">
        <f t="shared" si="5"/>
        <v>4632.9805779569888</v>
      </c>
    </row>
    <row r="42" spans="1:12" s="14" customFormat="1">
      <c r="A42" s="23">
        <v>12</v>
      </c>
      <c r="B42" s="24" t="s">
        <v>27</v>
      </c>
      <c r="C42" s="25">
        <v>24223544</v>
      </c>
      <c r="D42" s="25">
        <v>1320773</v>
      </c>
      <c r="E42" s="25">
        <v>20933489</v>
      </c>
      <c r="F42" s="25">
        <v>4455854</v>
      </c>
      <c r="G42" s="25">
        <f t="shared" ref="G42:G44" si="6">SUM(C42:F42)</f>
        <v>50933660</v>
      </c>
      <c r="H42" s="28">
        <v>37442.305913978489</v>
      </c>
      <c r="I42" s="28">
        <v>2041.5174059139783</v>
      </c>
      <c r="J42" s="26">
        <v>32356.871438172042</v>
      </c>
      <c r="K42" s="26">
        <v>6887.4087365591386</v>
      </c>
      <c r="L42" s="26">
        <f t="shared" si="5"/>
        <v>78728.103494623647</v>
      </c>
    </row>
    <row r="43" spans="1:12" s="14" customFormat="1">
      <c r="A43" s="22"/>
      <c r="B43" s="22" t="s">
        <v>71</v>
      </c>
      <c r="C43" s="17">
        <v>6535743</v>
      </c>
      <c r="D43" s="17">
        <v>1320773</v>
      </c>
      <c r="E43" s="17">
        <v>20933489</v>
      </c>
      <c r="F43" s="17">
        <v>4455854</v>
      </c>
      <c r="G43" s="17">
        <f>G42-G44</f>
        <v>33245859</v>
      </c>
      <c r="H43" s="17">
        <v>10102.290927419355</v>
      </c>
      <c r="I43" s="17">
        <v>2041.5174059139783</v>
      </c>
      <c r="J43" s="17">
        <v>32356.871438172042</v>
      </c>
      <c r="K43" s="17">
        <v>6887.4087365591386</v>
      </c>
      <c r="L43" s="17">
        <f t="shared" si="5"/>
        <v>51388.088508064517</v>
      </c>
    </row>
    <row r="44" spans="1:12" s="14" customFormat="1">
      <c r="A44" s="22"/>
      <c r="B44" s="22" t="s">
        <v>73</v>
      </c>
      <c r="C44" s="99">
        <v>17687801</v>
      </c>
      <c r="D44" s="17"/>
      <c r="E44" s="30"/>
      <c r="F44" s="30"/>
      <c r="G44" s="17">
        <f t="shared" si="6"/>
        <v>17687801</v>
      </c>
      <c r="H44" s="17">
        <v>27340.014986559137</v>
      </c>
      <c r="I44" s="31"/>
      <c r="J44" s="31"/>
      <c r="K44" s="31"/>
      <c r="L44" s="31">
        <f t="shared" si="5"/>
        <v>27340.014986559137</v>
      </c>
    </row>
    <row r="45" spans="1:12" s="14" customFormat="1">
      <c r="A45" s="23">
        <v>13</v>
      </c>
      <c r="B45" s="24" t="s">
        <v>29</v>
      </c>
      <c r="C45" s="32">
        <v>0</v>
      </c>
      <c r="D45" s="32">
        <v>0</v>
      </c>
      <c r="E45" s="32">
        <v>116505</v>
      </c>
      <c r="F45" s="32">
        <v>468147</v>
      </c>
      <c r="G45" s="32">
        <f>SUM(C45:F45)</f>
        <v>584652</v>
      </c>
      <c r="H45" s="33" t="s">
        <v>205</v>
      </c>
      <c r="I45" s="33" t="s">
        <v>205</v>
      </c>
      <c r="J45" s="33">
        <v>180.08165322580643</v>
      </c>
      <c r="K45" s="33">
        <v>723.61431451612896</v>
      </c>
      <c r="L45" s="33">
        <f t="shared" si="5"/>
        <v>903.69596774193542</v>
      </c>
    </row>
    <row r="46" spans="1:12" s="14" customFormat="1">
      <c r="A46" s="22"/>
      <c r="B46" s="22" t="s">
        <v>76</v>
      </c>
      <c r="C46" s="17"/>
      <c r="D46" s="17"/>
      <c r="E46" s="17">
        <v>116505</v>
      </c>
      <c r="F46" s="17">
        <v>468147</v>
      </c>
      <c r="G46" s="17">
        <f>G45</f>
        <v>584652</v>
      </c>
      <c r="H46" s="17"/>
      <c r="I46" s="17"/>
      <c r="J46" s="17"/>
      <c r="K46" s="17"/>
      <c r="L46" s="17"/>
    </row>
    <row r="47" spans="1:12" s="14" customFormat="1">
      <c r="A47" s="23">
        <v>14</v>
      </c>
      <c r="B47" s="24" t="s">
        <v>31</v>
      </c>
      <c r="C47" s="25">
        <v>0</v>
      </c>
      <c r="D47" s="25">
        <v>0</v>
      </c>
      <c r="E47" s="25">
        <v>1133562</v>
      </c>
      <c r="F47" s="25">
        <v>823580</v>
      </c>
      <c r="G47" s="25">
        <f>SUM(C47:F47)</f>
        <v>1957142</v>
      </c>
      <c r="H47" s="28" t="s">
        <v>205</v>
      </c>
      <c r="I47" s="28" t="s">
        <v>205</v>
      </c>
      <c r="J47" s="26">
        <v>1752.1455645161288</v>
      </c>
      <c r="K47" s="26">
        <v>1273.0067204301074</v>
      </c>
      <c r="L47" s="26">
        <f t="shared" ref="L47:L69" si="7">H47+I47+J47+K47</f>
        <v>3025.1522849462363</v>
      </c>
    </row>
    <row r="48" spans="1:12" s="14" customFormat="1" ht="15.75" customHeight="1">
      <c r="A48" s="22"/>
      <c r="B48" s="22" t="s">
        <v>79</v>
      </c>
      <c r="C48" s="17"/>
      <c r="D48" s="17"/>
      <c r="E48" s="17">
        <v>1133562</v>
      </c>
      <c r="F48" s="17">
        <v>823580</v>
      </c>
      <c r="G48" s="17">
        <f t="shared" ref="G48" si="8">G47</f>
        <v>1957142</v>
      </c>
      <c r="H48" s="17"/>
      <c r="I48" s="17"/>
      <c r="J48" s="17">
        <v>1752.1455645161288</v>
      </c>
      <c r="K48" s="17">
        <v>1273.0067204301074</v>
      </c>
      <c r="L48" s="17">
        <f t="shared" si="7"/>
        <v>3025.1522849462363</v>
      </c>
    </row>
    <row r="49" spans="1:13" s="14" customFormat="1">
      <c r="A49" s="23">
        <v>15</v>
      </c>
      <c r="B49" s="24" t="s">
        <v>32</v>
      </c>
      <c r="C49" s="25">
        <v>0</v>
      </c>
      <c r="D49" s="25">
        <v>0</v>
      </c>
      <c r="E49" s="25">
        <v>2571931</v>
      </c>
      <c r="F49" s="25">
        <v>778568</v>
      </c>
      <c r="G49" s="25">
        <f t="shared" ref="G49:G56" si="9">SUM(C49:F49)</f>
        <v>3350499</v>
      </c>
      <c r="H49" s="26" t="s">
        <v>205</v>
      </c>
      <c r="I49" s="26" t="s">
        <v>205</v>
      </c>
      <c r="J49" s="26">
        <v>3975.4309811827952</v>
      </c>
      <c r="K49" s="26">
        <v>1203.4317204301074</v>
      </c>
      <c r="L49" s="26">
        <f t="shared" si="7"/>
        <v>5178.862701612903</v>
      </c>
      <c r="M49" s="29"/>
    </row>
    <row r="50" spans="1:13" s="29" customFormat="1" ht="16.5" customHeight="1">
      <c r="A50" s="22"/>
      <c r="B50" s="22" t="s">
        <v>82</v>
      </c>
      <c r="C50" s="17"/>
      <c r="D50" s="17"/>
      <c r="E50" s="17">
        <v>1028773</v>
      </c>
      <c r="F50" s="17">
        <v>23357</v>
      </c>
      <c r="G50" s="17">
        <f t="shared" si="9"/>
        <v>1052130</v>
      </c>
      <c r="H50" s="17"/>
      <c r="I50" s="17"/>
      <c r="J50" s="17">
        <v>1590.173319892473</v>
      </c>
      <c r="K50" s="17">
        <v>36.102889784946235</v>
      </c>
      <c r="L50" s="17">
        <f t="shared" si="7"/>
        <v>1626.2762096774193</v>
      </c>
      <c r="M50" s="14"/>
    </row>
    <row r="51" spans="1:13" s="14" customFormat="1">
      <c r="A51" s="22"/>
      <c r="B51" s="22" t="s">
        <v>84</v>
      </c>
      <c r="C51" s="17"/>
      <c r="D51" s="17"/>
      <c r="E51" s="17">
        <v>257193</v>
      </c>
      <c r="F51" s="17">
        <v>544998</v>
      </c>
      <c r="G51" s="17">
        <f t="shared" si="9"/>
        <v>802191</v>
      </c>
      <c r="H51" s="17"/>
      <c r="I51" s="17"/>
      <c r="J51" s="17">
        <v>398</v>
      </c>
      <c r="K51" s="17">
        <v>842.32883064516113</v>
      </c>
      <c r="L51" s="17">
        <f t="shared" si="7"/>
        <v>1240.3288306451611</v>
      </c>
    </row>
    <row r="52" spans="1:13" s="14" customFormat="1">
      <c r="A52" s="22"/>
      <c r="B52" s="22" t="s">
        <v>86</v>
      </c>
      <c r="C52" s="17"/>
      <c r="D52" s="17"/>
      <c r="E52" s="17">
        <v>205754</v>
      </c>
      <c r="F52" s="17">
        <v>210213</v>
      </c>
      <c r="G52" s="17">
        <f t="shared" si="9"/>
        <v>415967</v>
      </c>
      <c r="H52" s="17"/>
      <c r="I52" s="17"/>
      <c r="J52" s="17">
        <v>318</v>
      </c>
      <c r="K52" s="17">
        <v>325</v>
      </c>
      <c r="L52" s="17">
        <f t="shared" si="7"/>
        <v>643</v>
      </c>
    </row>
    <row r="53" spans="1:13" s="14" customFormat="1">
      <c r="A53" s="22"/>
      <c r="B53" s="22" t="s">
        <v>88</v>
      </c>
      <c r="C53" s="17"/>
      <c r="D53" s="17"/>
      <c r="E53" s="17">
        <v>771579</v>
      </c>
      <c r="F53" s="17">
        <v>0</v>
      </c>
      <c r="G53" s="17">
        <f t="shared" si="9"/>
        <v>771579</v>
      </c>
      <c r="H53" s="17"/>
      <c r="I53" s="17"/>
      <c r="J53" s="17">
        <v>1193</v>
      </c>
      <c r="K53" s="17">
        <v>0</v>
      </c>
      <c r="L53" s="17">
        <f t="shared" si="7"/>
        <v>1193</v>
      </c>
    </row>
    <row r="54" spans="1:13" s="14" customFormat="1">
      <c r="A54" s="22"/>
      <c r="B54" s="22" t="s">
        <v>90</v>
      </c>
      <c r="C54" s="17"/>
      <c r="D54" s="17"/>
      <c r="E54" s="17">
        <v>128597</v>
      </c>
      <c r="F54" s="17">
        <v>0</v>
      </c>
      <c r="G54" s="17">
        <f t="shared" si="9"/>
        <v>128597</v>
      </c>
      <c r="H54" s="17"/>
      <c r="I54" s="17"/>
      <c r="J54" s="17">
        <v>199</v>
      </c>
      <c r="K54" s="17">
        <v>0</v>
      </c>
      <c r="L54" s="17">
        <f t="shared" si="7"/>
        <v>199</v>
      </c>
    </row>
    <row r="55" spans="1:13" s="14" customFormat="1">
      <c r="A55" s="22"/>
      <c r="B55" s="22" t="s">
        <v>92</v>
      </c>
      <c r="C55" s="17"/>
      <c r="D55" s="17"/>
      <c r="E55" s="17">
        <v>180035</v>
      </c>
      <c r="F55" s="17">
        <v>0</v>
      </c>
      <c r="G55" s="17">
        <f t="shared" si="9"/>
        <v>180035</v>
      </c>
      <c r="H55" s="17"/>
      <c r="I55" s="17"/>
      <c r="J55" s="17">
        <v>278</v>
      </c>
      <c r="K55" s="17">
        <v>0</v>
      </c>
      <c r="L55" s="17">
        <f t="shared" si="7"/>
        <v>278</v>
      </c>
    </row>
    <row r="56" spans="1:13" s="14" customFormat="1">
      <c r="A56" s="18">
        <v>16</v>
      </c>
      <c r="B56" s="19" t="s">
        <v>34</v>
      </c>
      <c r="C56" s="20">
        <v>0</v>
      </c>
      <c r="D56" s="20">
        <v>0</v>
      </c>
      <c r="E56" s="20">
        <v>235096</v>
      </c>
      <c r="F56" s="20">
        <v>459511</v>
      </c>
      <c r="G56" s="20">
        <f t="shared" si="9"/>
        <v>694607</v>
      </c>
      <c r="H56" s="21" t="s">
        <v>205</v>
      </c>
      <c r="I56" s="21" t="s">
        <v>205</v>
      </c>
      <c r="J56" s="21">
        <v>363.38763440860214</v>
      </c>
      <c r="K56" s="21">
        <v>710.26565860215044</v>
      </c>
      <c r="L56" s="34">
        <f t="shared" si="7"/>
        <v>1073.6532930107526</v>
      </c>
    </row>
    <row r="57" spans="1:13" s="14" customFormat="1">
      <c r="A57" s="22"/>
      <c r="B57" s="22" t="s">
        <v>95</v>
      </c>
      <c r="C57" s="17"/>
      <c r="D57" s="17"/>
      <c r="E57" s="17">
        <v>235096</v>
      </c>
      <c r="F57" s="17">
        <v>459511</v>
      </c>
      <c r="G57" s="17">
        <f>G56</f>
        <v>694607</v>
      </c>
      <c r="H57" s="17"/>
      <c r="I57" s="17"/>
      <c r="J57" s="17">
        <v>363.38763440860214</v>
      </c>
      <c r="K57" s="17">
        <v>710.26565860215044</v>
      </c>
      <c r="L57" s="17">
        <f t="shared" si="7"/>
        <v>1073.6532930107526</v>
      </c>
    </row>
    <row r="58" spans="1:13" s="14" customFormat="1" ht="14.25" customHeight="1">
      <c r="A58" s="23">
        <v>17</v>
      </c>
      <c r="B58" s="24" t="s">
        <v>36</v>
      </c>
      <c r="C58" s="25">
        <v>0</v>
      </c>
      <c r="D58" s="25">
        <v>0</v>
      </c>
      <c r="E58" s="25">
        <v>638878</v>
      </c>
      <c r="F58" s="25">
        <v>448512</v>
      </c>
      <c r="G58" s="25">
        <f>SUM(C58:F58)</f>
        <v>1087390</v>
      </c>
      <c r="H58" s="26" t="s">
        <v>205</v>
      </c>
      <c r="I58" s="26" t="s">
        <v>205</v>
      </c>
      <c r="J58" s="26">
        <v>987.51303763440853</v>
      </c>
      <c r="K58" s="26">
        <v>693.26451612903224</v>
      </c>
      <c r="L58" s="26">
        <f t="shared" si="7"/>
        <v>1680.7775537634407</v>
      </c>
    </row>
    <row r="59" spans="1:13" s="14" customFormat="1">
      <c r="A59" s="22"/>
      <c r="B59" s="16" t="s">
        <v>98</v>
      </c>
      <c r="C59" s="17"/>
      <c r="D59" s="17"/>
      <c r="E59" s="17">
        <v>638878</v>
      </c>
      <c r="F59" s="17">
        <v>448512</v>
      </c>
      <c r="G59" s="17">
        <f>G58</f>
        <v>1087390</v>
      </c>
      <c r="H59" s="17"/>
      <c r="I59" s="17"/>
      <c r="J59" s="17">
        <v>987.51303763440853</v>
      </c>
      <c r="K59" s="17">
        <v>693.26451612903224</v>
      </c>
      <c r="L59" s="17">
        <f t="shared" si="7"/>
        <v>1680.7775537634407</v>
      </c>
    </row>
    <row r="60" spans="1:13" s="14" customFormat="1">
      <c r="A60" s="23">
        <v>18</v>
      </c>
      <c r="B60" s="24" t="s">
        <v>38</v>
      </c>
      <c r="C60" s="25">
        <v>0</v>
      </c>
      <c r="D60" s="25">
        <v>0</v>
      </c>
      <c r="E60" s="25">
        <v>750865</v>
      </c>
      <c r="F60" s="25">
        <v>805214</v>
      </c>
      <c r="G60" s="25">
        <f>SUM(C60:F60)</f>
        <v>1556079</v>
      </c>
      <c r="H60" s="26" t="s">
        <v>205</v>
      </c>
      <c r="I60" s="26" t="s">
        <v>205</v>
      </c>
      <c r="J60" s="26">
        <v>1160.6112231182794</v>
      </c>
      <c r="K60" s="26">
        <v>1244.6184139784946</v>
      </c>
      <c r="L60" s="26">
        <f t="shared" si="7"/>
        <v>2405.2296370967742</v>
      </c>
    </row>
    <row r="61" spans="1:13" s="14" customFormat="1">
      <c r="A61" s="22"/>
      <c r="B61" s="22" t="s">
        <v>101</v>
      </c>
      <c r="C61" s="17"/>
      <c r="D61" s="17"/>
      <c r="E61" s="17">
        <v>750865</v>
      </c>
      <c r="F61" s="17">
        <v>805214</v>
      </c>
      <c r="G61" s="17">
        <f>G60</f>
        <v>1556079</v>
      </c>
      <c r="H61" s="17"/>
      <c r="I61" s="17"/>
      <c r="J61" s="17">
        <v>1160.6112231182794</v>
      </c>
      <c r="K61" s="17">
        <v>1244.6184139784946</v>
      </c>
      <c r="L61" s="17">
        <f t="shared" si="7"/>
        <v>2405.2296370967742</v>
      </c>
    </row>
    <row r="62" spans="1:13" s="14" customFormat="1" ht="15" customHeight="1">
      <c r="A62" s="23">
        <v>19</v>
      </c>
      <c r="B62" s="24" t="s">
        <v>40</v>
      </c>
      <c r="C62" s="25">
        <v>45329</v>
      </c>
      <c r="D62" s="25">
        <v>0</v>
      </c>
      <c r="E62" s="25">
        <v>4122501</v>
      </c>
      <c r="F62" s="25">
        <v>5401573</v>
      </c>
      <c r="G62" s="25">
        <f>SUM(C62:F62)</f>
        <v>9569403</v>
      </c>
      <c r="H62" s="26">
        <v>70.064986559139783</v>
      </c>
      <c r="I62" s="26" t="s">
        <v>205</v>
      </c>
      <c r="J62" s="26">
        <v>6372.1453629032258</v>
      </c>
      <c r="K62" s="26">
        <v>8349.2055779569891</v>
      </c>
      <c r="L62" s="26">
        <f t="shared" si="7"/>
        <v>14791.415927419355</v>
      </c>
    </row>
    <row r="63" spans="1:13" s="14" customFormat="1" ht="15" customHeight="1">
      <c r="A63" s="35"/>
      <c r="B63" s="35" t="s">
        <v>104</v>
      </c>
      <c r="C63" s="17"/>
      <c r="D63" s="17"/>
      <c r="E63" s="17">
        <v>794818</v>
      </c>
      <c r="F63" s="17">
        <v>1041424</v>
      </c>
      <c r="G63" s="27">
        <f>SUM(C63:F63)</f>
        <v>1836242</v>
      </c>
      <c r="H63" s="27"/>
      <c r="I63" s="27"/>
      <c r="J63" s="27">
        <v>1228.5493279569891</v>
      </c>
      <c r="K63" s="27">
        <v>1609.7279569892471</v>
      </c>
      <c r="L63" s="27">
        <f t="shared" si="7"/>
        <v>2838.2772849462363</v>
      </c>
    </row>
    <row r="64" spans="1:13" s="14" customFormat="1" ht="15" customHeight="1">
      <c r="A64" s="35"/>
      <c r="B64" s="35" t="s">
        <v>106</v>
      </c>
      <c r="C64" s="17"/>
      <c r="D64" s="17"/>
      <c r="E64" s="17">
        <v>1735573</v>
      </c>
      <c r="F64" s="17">
        <v>2274062</v>
      </c>
      <c r="G64" s="27">
        <f>SUM(C64:F64)</f>
        <v>4009635</v>
      </c>
      <c r="H64" s="27"/>
      <c r="I64" s="27"/>
      <c r="J64" s="27">
        <v>2682.6733198924726</v>
      </c>
      <c r="K64" s="27">
        <v>3515.0151881720431</v>
      </c>
      <c r="L64" s="27">
        <f t="shared" si="7"/>
        <v>6197.6885080645152</v>
      </c>
    </row>
    <row r="65" spans="1:13" s="14" customFormat="1">
      <c r="A65" s="35"/>
      <c r="B65" s="35" t="s">
        <v>107</v>
      </c>
      <c r="C65" s="17"/>
      <c r="D65" s="17"/>
      <c r="E65" s="17">
        <v>1592110</v>
      </c>
      <c r="F65" s="17">
        <v>2086087</v>
      </c>
      <c r="G65" s="27">
        <f>SUM(C65:F65)</f>
        <v>3678197</v>
      </c>
      <c r="H65" s="27"/>
      <c r="I65" s="27"/>
      <c r="J65" s="27">
        <v>2460.9227150537631</v>
      </c>
      <c r="K65" s="27">
        <v>3224.4624327956985</v>
      </c>
      <c r="L65" s="27">
        <f t="shared" si="7"/>
        <v>5685.3851478494616</v>
      </c>
    </row>
    <row r="66" spans="1:13" s="14" customFormat="1">
      <c r="A66" s="23">
        <v>20</v>
      </c>
      <c r="B66" s="24" t="s">
        <v>41</v>
      </c>
      <c r="C66" s="25">
        <v>167259</v>
      </c>
      <c r="D66" s="25">
        <v>8295</v>
      </c>
      <c r="E66" s="25">
        <v>741394</v>
      </c>
      <c r="F66" s="25">
        <v>749319</v>
      </c>
      <c r="G66" s="25">
        <f>SUM(C66:F66)</f>
        <v>1666267</v>
      </c>
      <c r="H66" s="26">
        <v>258.5320564516129</v>
      </c>
      <c r="I66" s="26">
        <v>12.82157258064516</v>
      </c>
      <c r="J66" s="26">
        <v>1145.9719086021505</v>
      </c>
      <c r="K66" s="26">
        <v>1158.221572580645</v>
      </c>
      <c r="L66" s="26">
        <f t="shared" si="7"/>
        <v>2575.5471102150536</v>
      </c>
    </row>
    <row r="67" spans="1:13" s="14" customFormat="1">
      <c r="A67" s="35"/>
      <c r="B67" s="35" t="s">
        <v>108</v>
      </c>
      <c r="C67" s="17">
        <v>167259</v>
      </c>
      <c r="D67" s="17">
        <v>8295</v>
      </c>
      <c r="E67" s="17">
        <v>741394</v>
      </c>
      <c r="F67" s="17">
        <v>749319</v>
      </c>
      <c r="G67" s="17">
        <f t="shared" ref="G67" si="10">G66</f>
        <v>1666267</v>
      </c>
      <c r="H67" s="17">
        <v>258.5320564516129</v>
      </c>
      <c r="I67" s="17">
        <v>12.82157258064516</v>
      </c>
      <c r="J67" s="17">
        <v>1145.9719086021505</v>
      </c>
      <c r="K67" s="17">
        <v>1158.221572580645</v>
      </c>
      <c r="L67" s="17">
        <f t="shared" si="7"/>
        <v>2575.5471102150536</v>
      </c>
    </row>
    <row r="68" spans="1:13" s="14" customFormat="1">
      <c r="A68" s="23">
        <v>21</v>
      </c>
      <c r="B68" s="24" t="s">
        <v>43</v>
      </c>
      <c r="C68" s="25">
        <v>9698</v>
      </c>
      <c r="D68" s="25">
        <v>0</v>
      </c>
      <c r="E68" s="25">
        <v>7235623</v>
      </c>
      <c r="F68" s="25">
        <v>3601191</v>
      </c>
      <c r="G68" s="25">
        <f>SUM(C68:F68)</f>
        <v>10846512</v>
      </c>
      <c r="H68" s="26">
        <v>14.990188172043009</v>
      </c>
      <c r="I68" s="26" t="s">
        <v>205</v>
      </c>
      <c r="J68" s="26">
        <v>11184.094690860213</v>
      </c>
      <c r="K68" s="26">
        <v>5566.3570564516122</v>
      </c>
      <c r="L68" s="26">
        <f t="shared" si="7"/>
        <v>16765.441935483868</v>
      </c>
    </row>
    <row r="69" spans="1:13" s="14" customFormat="1" ht="15" customHeight="1">
      <c r="A69" s="35"/>
      <c r="B69" s="35" t="s">
        <v>109</v>
      </c>
      <c r="C69" s="17"/>
      <c r="D69" s="17"/>
      <c r="E69" s="17">
        <v>7235623</v>
      </c>
      <c r="F69" s="17">
        <v>3586786.236</v>
      </c>
      <c r="G69" s="27">
        <f>F69+E69</f>
        <v>10822409.236</v>
      </c>
      <c r="H69" s="27"/>
      <c r="I69" s="27"/>
      <c r="J69" s="27">
        <v>11184.094690860213</v>
      </c>
      <c r="K69" s="27">
        <v>5566.3570564516122</v>
      </c>
      <c r="L69" s="27">
        <f t="shared" si="7"/>
        <v>16750.451747311825</v>
      </c>
    </row>
    <row r="70" spans="1:13" s="14" customFormat="1">
      <c r="A70" s="35"/>
      <c r="B70" s="35" t="s">
        <v>110</v>
      </c>
      <c r="C70" s="17"/>
      <c r="D70" s="17"/>
      <c r="E70" s="17"/>
      <c r="F70" s="17">
        <v>14404.764000000001</v>
      </c>
      <c r="G70" s="27">
        <f>F70+E70</f>
        <v>14404.764000000001</v>
      </c>
      <c r="H70" s="27"/>
      <c r="I70" s="27"/>
      <c r="J70" s="27"/>
      <c r="K70" s="27"/>
      <c r="L70" s="27"/>
    </row>
    <row r="71" spans="1:13" s="14" customFormat="1">
      <c r="A71" s="23">
        <v>22</v>
      </c>
      <c r="B71" s="24" t="s">
        <v>45</v>
      </c>
      <c r="C71" s="25">
        <v>0</v>
      </c>
      <c r="D71" s="25">
        <v>484037</v>
      </c>
      <c r="E71" s="25">
        <v>1138050</v>
      </c>
      <c r="F71" s="25">
        <v>950985</v>
      </c>
      <c r="G71" s="25">
        <f>SUM(C71:F71)</f>
        <v>2573072</v>
      </c>
      <c r="H71" s="26" t="s">
        <v>205</v>
      </c>
      <c r="I71" s="26">
        <v>748.17547043010745</v>
      </c>
      <c r="J71" s="26">
        <v>1759.0826612903227</v>
      </c>
      <c r="K71" s="26">
        <v>1469.9364919354837</v>
      </c>
      <c r="L71" s="26">
        <f>H71+I71+J71+K71</f>
        <v>3977.1946236559143</v>
      </c>
    </row>
    <row r="72" spans="1:13" s="14" customFormat="1">
      <c r="A72" s="35"/>
      <c r="B72" s="35" t="s">
        <v>111</v>
      </c>
      <c r="C72" s="17"/>
      <c r="D72" s="17"/>
      <c r="E72" s="17">
        <v>1138050</v>
      </c>
      <c r="F72" s="17">
        <v>418433.4</v>
      </c>
      <c r="G72" s="27">
        <f>E72+F72</f>
        <v>1556483.4</v>
      </c>
      <c r="H72" s="27"/>
      <c r="I72" s="27"/>
      <c r="J72" s="27">
        <v>1759.0826612903227</v>
      </c>
      <c r="K72" s="27">
        <v>646.77205645161291</v>
      </c>
      <c r="L72" s="27">
        <f>H72+I72+J72+K72</f>
        <v>2405.8547177419355</v>
      </c>
    </row>
    <row r="73" spans="1:13" s="36" customFormat="1">
      <c r="A73" s="35"/>
      <c r="B73" s="35" t="s">
        <v>109</v>
      </c>
      <c r="C73" s="17"/>
      <c r="D73" s="17"/>
      <c r="E73" s="17"/>
      <c r="F73" s="17">
        <v>532551.60000000009</v>
      </c>
      <c r="G73" s="27">
        <f>E73+F73</f>
        <v>532551.60000000009</v>
      </c>
      <c r="H73" s="27"/>
      <c r="I73" s="27"/>
      <c r="J73" s="27"/>
      <c r="K73" s="27">
        <v>823.16443548387099</v>
      </c>
      <c r="L73" s="27">
        <f>H73+I73+J73+K73</f>
        <v>823.16443548387099</v>
      </c>
      <c r="M73" s="14"/>
    </row>
    <row r="74" spans="1:13" s="36" customFormat="1">
      <c r="A74" s="18">
        <v>23</v>
      </c>
      <c r="B74" s="19" t="s">
        <v>47</v>
      </c>
      <c r="C74" s="20">
        <v>18360</v>
      </c>
      <c r="D74" s="20">
        <v>0</v>
      </c>
      <c r="E74" s="20">
        <v>2704773</v>
      </c>
      <c r="F74" s="20">
        <v>1025993</v>
      </c>
      <c r="G74" s="20">
        <f>SUM(C74:F74)</f>
        <v>3749126</v>
      </c>
      <c r="H74" s="21">
        <v>28.379032258064512</v>
      </c>
      <c r="I74" s="21" t="s">
        <v>205</v>
      </c>
      <c r="J74" s="21">
        <v>4180.7647177419358</v>
      </c>
      <c r="K74" s="21">
        <v>1585.8762768817205</v>
      </c>
      <c r="L74" s="21">
        <f>H74+I74+J74+K74</f>
        <v>5795.0200268817207</v>
      </c>
      <c r="M74" s="14"/>
    </row>
    <row r="75" spans="1:13" s="36" customFormat="1" ht="15" customHeight="1">
      <c r="A75" s="35"/>
      <c r="B75" s="35" t="s">
        <v>112</v>
      </c>
      <c r="C75" s="17">
        <v>18360</v>
      </c>
      <c r="D75" s="17">
        <v>0</v>
      </c>
      <c r="E75" s="17">
        <v>2704773</v>
      </c>
      <c r="F75" s="17">
        <v>1025993</v>
      </c>
      <c r="G75" s="27">
        <f>F75+E75+C75</f>
        <v>3749126</v>
      </c>
      <c r="H75" s="27">
        <v>28.379032258064512</v>
      </c>
      <c r="I75" s="27"/>
      <c r="J75" s="27">
        <v>4180.7647177419358</v>
      </c>
      <c r="K75" s="27">
        <v>1585.8762768817205</v>
      </c>
      <c r="L75" s="27">
        <f>L74</f>
        <v>5795.0200268817207</v>
      </c>
    </row>
    <row r="76" spans="1:13" s="36" customFormat="1">
      <c r="A76" s="23">
        <v>24</v>
      </c>
      <c r="B76" s="24" t="s">
        <v>49</v>
      </c>
      <c r="C76" s="25">
        <v>809489</v>
      </c>
      <c r="D76" s="25">
        <v>12737</v>
      </c>
      <c r="E76" s="25">
        <v>613228</v>
      </c>
      <c r="F76" s="25">
        <v>734970</v>
      </c>
      <c r="G76" s="25">
        <f>SUM(C76:F76)</f>
        <v>2170424</v>
      </c>
      <c r="H76" s="26">
        <v>1251.2262768817204</v>
      </c>
      <c r="I76" s="26">
        <v>19.687567204301075</v>
      </c>
      <c r="J76" s="26">
        <v>947.86586021505366</v>
      </c>
      <c r="K76" s="26">
        <v>1136.0423387096773</v>
      </c>
      <c r="L76" s="26">
        <f>H76+I76+J76+K76</f>
        <v>3354.8220430107522</v>
      </c>
    </row>
    <row r="77" spans="1:13" s="36" customFormat="1">
      <c r="A77" s="35"/>
      <c r="B77" s="35" t="s">
        <v>113</v>
      </c>
      <c r="C77" s="17">
        <v>809489</v>
      </c>
      <c r="D77" s="17">
        <v>12737</v>
      </c>
      <c r="E77" s="17">
        <v>110381.04</v>
      </c>
      <c r="F77" s="17">
        <v>63207.42</v>
      </c>
      <c r="G77" s="27">
        <f>C77+D77+E77+F77</f>
        <v>995814.46000000008</v>
      </c>
      <c r="H77" s="27">
        <v>1251.2262768817204</v>
      </c>
      <c r="I77" s="27">
        <v>19.687567204301075</v>
      </c>
      <c r="J77" s="27">
        <v>170.61585483870965</v>
      </c>
      <c r="K77" s="27">
        <v>97.699641129032244</v>
      </c>
      <c r="L77" s="27">
        <f>SUM(H77:K77)</f>
        <v>1539.2293400537635</v>
      </c>
    </row>
    <row r="78" spans="1:13" s="36" customFormat="1">
      <c r="A78" s="35"/>
      <c r="B78" s="35" t="s">
        <v>114</v>
      </c>
      <c r="C78" s="17"/>
      <c r="D78" s="17"/>
      <c r="E78" s="17">
        <v>502846.95999999996</v>
      </c>
      <c r="F78" s="17">
        <v>671762.58000000007</v>
      </c>
      <c r="G78" s="27">
        <f>C78+D78+E78+F78</f>
        <v>1174609.54</v>
      </c>
      <c r="H78" s="27"/>
      <c r="I78" s="27"/>
      <c r="J78" s="27">
        <v>777.25000537634401</v>
      </c>
      <c r="K78" s="27">
        <v>1038.3426975806453</v>
      </c>
      <c r="L78" s="27">
        <f>SUM(H78:K78)</f>
        <v>1815.5927029569893</v>
      </c>
    </row>
    <row r="79" spans="1:13" s="36" customFormat="1">
      <c r="A79" s="23">
        <v>25</v>
      </c>
      <c r="B79" s="24" t="s">
        <v>51</v>
      </c>
      <c r="C79" s="25">
        <v>11595</v>
      </c>
      <c r="D79" s="25">
        <v>0</v>
      </c>
      <c r="E79" s="25">
        <v>1083004</v>
      </c>
      <c r="F79" s="25">
        <v>893864</v>
      </c>
      <c r="G79" s="25">
        <f>SUM(C79:F79)</f>
        <v>1988463</v>
      </c>
      <c r="H79" s="26">
        <v>17.922379032258064</v>
      </c>
      <c r="I79" s="26" t="s">
        <v>205</v>
      </c>
      <c r="J79" s="26">
        <v>1673.9981182795698</v>
      </c>
      <c r="K79" s="26">
        <v>1381.6446236559138</v>
      </c>
      <c r="L79" s="26">
        <f t="shared" ref="L79:L94" si="11">H79+I79+J79+K79</f>
        <v>3073.5651209677417</v>
      </c>
    </row>
    <row r="80" spans="1:13" s="36" customFormat="1">
      <c r="A80" s="35"/>
      <c r="B80" s="35" t="s">
        <v>115</v>
      </c>
      <c r="C80" s="17"/>
      <c r="D80" s="17"/>
      <c r="E80" s="17">
        <v>1083004</v>
      </c>
      <c r="F80" s="17">
        <v>893864</v>
      </c>
      <c r="G80" s="17">
        <f>SUM(C80:F80)</f>
        <v>1976868</v>
      </c>
      <c r="H80" s="27"/>
      <c r="I80" s="27"/>
      <c r="J80" s="27">
        <v>1673.9981182795698</v>
      </c>
      <c r="K80" s="27">
        <v>1381.6446236559138</v>
      </c>
      <c r="L80" s="27">
        <f t="shared" si="11"/>
        <v>3055.6427419354836</v>
      </c>
    </row>
    <row r="81" spans="1:12" s="36" customFormat="1">
      <c r="A81" s="23">
        <v>26</v>
      </c>
      <c r="B81" s="24" t="s">
        <v>52</v>
      </c>
      <c r="C81" s="25">
        <v>298079</v>
      </c>
      <c r="D81" s="25">
        <v>0</v>
      </c>
      <c r="E81" s="25">
        <v>2447562</v>
      </c>
      <c r="F81" s="25">
        <v>1233554</v>
      </c>
      <c r="G81" s="25">
        <f t="shared" ref="G81:G88" si="12">SUM(C81:F81)</f>
        <v>3979195</v>
      </c>
      <c r="H81" s="26">
        <v>460.74038978494616</v>
      </c>
      <c r="I81" s="26" t="s">
        <v>205</v>
      </c>
      <c r="J81" s="26">
        <v>3783.1939516129028</v>
      </c>
      <c r="K81" s="26">
        <v>1906.7030913978492</v>
      </c>
      <c r="L81" s="26">
        <f t="shared" si="11"/>
        <v>6150.6374327956983</v>
      </c>
    </row>
    <row r="82" spans="1:12" s="36" customFormat="1">
      <c r="A82" s="35"/>
      <c r="B82" s="35" t="s">
        <v>116</v>
      </c>
      <c r="C82" s="17">
        <v>298079</v>
      </c>
      <c r="D82" s="17"/>
      <c r="E82" s="17">
        <v>447904</v>
      </c>
      <c r="F82" s="17">
        <v>631580</v>
      </c>
      <c r="G82" s="27">
        <f t="shared" si="12"/>
        <v>1377563</v>
      </c>
      <c r="H82" s="27">
        <v>460.74038978494616</v>
      </c>
      <c r="I82" s="27"/>
      <c r="J82" s="27">
        <v>692.32473118279563</v>
      </c>
      <c r="K82" s="27">
        <v>976.23252688172033</v>
      </c>
      <c r="L82" s="27">
        <f t="shared" si="11"/>
        <v>2129.297647849462</v>
      </c>
    </row>
    <row r="83" spans="1:12" s="36" customFormat="1">
      <c r="A83" s="35"/>
      <c r="B83" s="35" t="s">
        <v>117</v>
      </c>
      <c r="C83" s="17"/>
      <c r="D83" s="17"/>
      <c r="E83" s="17">
        <v>1426928</v>
      </c>
      <c r="F83" s="17">
        <v>601974</v>
      </c>
      <c r="G83" s="27">
        <f t="shared" si="12"/>
        <v>2028902</v>
      </c>
      <c r="H83" s="27"/>
      <c r="I83" s="27"/>
      <c r="J83" s="27">
        <v>2205.6010752688171</v>
      </c>
      <c r="K83" s="27">
        <v>930.470564516129</v>
      </c>
      <c r="L83" s="27">
        <f t="shared" si="11"/>
        <v>3136.071639784946</v>
      </c>
    </row>
    <row r="84" spans="1:12" s="36" customFormat="1">
      <c r="A84" s="35"/>
      <c r="B84" s="35" t="s">
        <v>118</v>
      </c>
      <c r="C84" s="17"/>
      <c r="D84" s="17"/>
      <c r="E84" s="17">
        <v>29371</v>
      </c>
      <c r="F84" s="17"/>
      <c r="G84" s="27">
        <f t="shared" si="12"/>
        <v>29371</v>
      </c>
      <c r="H84" s="27"/>
      <c r="I84" s="27"/>
      <c r="J84" s="27">
        <v>45.398723118279563</v>
      </c>
      <c r="K84" s="27"/>
      <c r="L84" s="27">
        <f t="shared" si="11"/>
        <v>45.398723118279563</v>
      </c>
    </row>
    <row r="85" spans="1:12" s="36" customFormat="1">
      <c r="A85" s="35"/>
      <c r="B85" s="35" t="s">
        <v>119</v>
      </c>
      <c r="C85" s="17"/>
      <c r="D85" s="17"/>
      <c r="E85" s="17">
        <v>528673</v>
      </c>
      <c r="F85" s="17"/>
      <c r="G85" s="27">
        <f t="shared" si="12"/>
        <v>528673</v>
      </c>
      <c r="H85" s="27"/>
      <c r="I85" s="27"/>
      <c r="J85" s="27">
        <v>817.16928763440853</v>
      </c>
      <c r="K85" s="27"/>
      <c r="L85" s="27">
        <f t="shared" si="11"/>
        <v>817.16928763440853</v>
      </c>
    </row>
    <row r="86" spans="1:12" s="36" customFormat="1">
      <c r="A86" s="35"/>
      <c r="B86" s="35" t="s">
        <v>120</v>
      </c>
      <c r="C86" s="17"/>
      <c r="D86" s="17"/>
      <c r="E86" s="17">
        <v>12238</v>
      </c>
      <c r="F86" s="17"/>
      <c r="G86" s="27">
        <f t="shared" si="12"/>
        <v>12238</v>
      </c>
      <c r="H86" s="27"/>
      <c r="I86" s="27"/>
      <c r="J86" s="27">
        <v>18.916263440860213</v>
      </c>
      <c r="K86" s="27"/>
      <c r="L86" s="27">
        <f t="shared" si="11"/>
        <v>18.916263440860213</v>
      </c>
    </row>
    <row r="87" spans="1:12" s="36" customFormat="1">
      <c r="A87" s="35"/>
      <c r="B87" s="35" t="s">
        <v>121</v>
      </c>
      <c r="C87" s="17"/>
      <c r="D87" s="17"/>
      <c r="E87" s="17">
        <v>2448</v>
      </c>
      <c r="F87" s="17"/>
      <c r="G87" s="27"/>
      <c r="H87" s="27"/>
      <c r="I87" s="27"/>
      <c r="J87" s="27">
        <v>3.7838709677419353</v>
      </c>
      <c r="K87" s="27"/>
      <c r="L87" s="27">
        <f t="shared" si="11"/>
        <v>3.7838709677419353</v>
      </c>
    </row>
    <row r="88" spans="1:12" s="36" customFormat="1">
      <c r="A88" s="23">
        <v>27</v>
      </c>
      <c r="B88" s="24" t="s">
        <v>54</v>
      </c>
      <c r="C88" s="25">
        <v>983190</v>
      </c>
      <c r="D88" s="25">
        <v>0</v>
      </c>
      <c r="E88" s="25">
        <v>3024220</v>
      </c>
      <c r="F88" s="25">
        <v>1004578</v>
      </c>
      <c r="G88" s="25">
        <f t="shared" si="12"/>
        <v>5011988</v>
      </c>
      <c r="H88" s="26">
        <v>1519.7157258064515</v>
      </c>
      <c r="I88" s="26" t="s">
        <v>205</v>
      </c>
      <c r="J88" s="26">
        <v>4674.5336021505373</v>
      </c>
      <c r="K88" s="26">
        <v>1552.7751344086021</v>
      </c>
      <c r="L88" s="26">
        <f t="shared" si="11"/>
        <v>7747.0244623655908</v>
      </c>
    </row>
    <row r="89" spans="1:12" s="36" customFormat="1">
      <c r="A89" s="35"/>
      <c r="B89" s="35" t="s">
        <v>122</v>
      </c>
      <c r="C89" s="17"/>
      <c r="D89" s="17"/>
      <c r="E89" s="17">
        <v>1518764</v>
      </c>
      <c r="F89" s="17">
        <v>653177</v>
      </c>
      <c r="G89" s="27">
        <f t="shared" ref="G89:G95" si="13">SUM(C89:F89)</f>
        <v>2171941</v>
      </c>
      <c r="H89" s="27"/>
      <c r="I89" s="27"/>
      <c r="J89" s="27">
        <v>2347.5518817204297</v>
      </c>
      <c r="K89" s="27">
        <v>1009.6149865591397</v>
      </c>
      <c r="L89" s="27">
        <f t="shared" si="11"/>
        <v>3357.1668682795694</v>
      </c>
    </row>
    <row r="90" spans="1:12" s="36" customFormat="1">
      <c r="A90" s="35"/>
      <c r="B90" s="35" t="s">
        <v>123</v>
      </c>
      <c r="C90" s="17"/>
      <c r="D90" s="17"/>
      <c r="E90" s="17">
        <v>1035795</v>
      </c>
      <c r="F90" s="17">
        <v>273245</v>
      </c>
      <c r="G90" s="27">
        <f t="shared" si="13"/>
        <v>1309040</v>
      </c>
      <c r="H90" s="27"/>
      <c r="I90" s="27"/>
      <c r="J90" s="27">
        <v>1601.0272177419354</v>
      </c>
      <c r="K90" s="27">
        <v>422.35450268817198</v>
      </c>
      <c r="L90" s="27">
        <f t="shared" si="11"/>
        <v>2023.3817204301074</v>
      </c>
    </row>
    <row r="91" spans="1:12" s="36" customFormat="1">
      <c r="A91" s="35"/>
      <c r="B91" s="35" t="s">
        <v>124</v>
      </c>
      <c r="C91" s="17"/>
      <c r="D91" s="17"/>
      <c r="E91" s="17">
        <v>316938</v>
      </c>
      <c r="F91" s="17">
        <v>2813</v>
      </c>
      <c r="G91" s="27">
        <f t="shared" si="13"/>
        <v>319751</v>
      </c>
      <c r="H91" s="27"/>
      <c r="I91" s="27"/>
      <c r="J91" s="27">
        <v>489.8907258064516</v>
      </c>
      <c r="K91" s="27">
        <v>4.3480510752688168</v>
      </c>
      <c r="L91" s="27">
        <f t="shared" si="11"/>
        <v>494.23877688172041</v>
      </c>
    </row>
    <row r="92" spans="1:12" s="36" customFormat="1">
      <c r="A92" s="35"/>
      <c r="B92" s="35" t="s">
        <v>125</v>
      </c>
      <c r="C92" s="17"/>
      <c r="D92" s="17"/>
      <c r="E92" s="17">
        <v>26311</v>
      </c>
      <c r="F92" s="17"/>
      <c r="G92" s="27">
        <f t="shared" si="13"/>
        <v>26311</v>
      </c>
      <c r="H92" s="27"/>
      <c r="I92" s="27"/>
      <c r="J92" s="27">
        <v>40.668884408602153</v>
      </c>
      <c r="K92" s="27"/>
      <c r="L92" s="27">
        <f t="shared" si="11"/>
        <v>40.668884408602153</v>
      </c>
    </row>
    <row r="93" spans="1:12" s="36" customFormat="1">
      <c r="A93" s="35"/>
      <c r="B93" s="35" t="s">
        <v>126</v>
      </c>
      <c r="C93" s="17"/>
      <c r="D93" s="17"/>
      <c r="E93" s="17">
        <v>46573</v>
      </c>
      <c r="F93" s="17">
        <v>40886</v>
      </c>
      <c r="G93" s="27">
        <f t="shared" si="13"/>
        <v>87459</v>
      </c>
      <c r="H93" s="27"/>
      <c r="I93" s="27"/>
      <c r="J93" s="27">
        <v>71.987836021505373</v>
      </c>
      <c r="K93" s="27">
        <v>63.197446236559131</v>
      </c>
      <c r="L93" s="27">
        <f t="shared" si="11"/>
        <v>135.18528225806449</v>
      </c>
    </row>
    <row r="94" spans="1:12" s="36" customFormat="1">
      <c r="A94" s="35"/>
      <c r="B94" s="35" t="s">
        <v>127</v>
      </c>
      <c r="C94" s="17"/>
      <c r="D94" s="17"/>
      <c r="E94" s="17">
        <v>79839</v>
      </c>
      <c r="F94" s="17">
        <v>34457</v>
      </c>
      <c r="G94" s="27">
        <f t="shared" si="13"/>
        <v>114296</v>
      </c>
      <c r="H94" s="27"/>
      <c r="I94" s="27"/>
      <c r="J94" s="27">
        <v>123.4070564516129</v>
      </c>
      <c r="K94" s="27">
        <v>53.260147849462363</v>
      </c>
      <c r="L94" s="27">
        <f t="shared" si="11"/>
        <v>176.66720430107526</v>
      </c>
    </row>
    <row r="95" spans="1:12" s="36" customFormat="1">
      <c r="A95" s="23">
        <v>28</v>
      </c>
      <c r="B95" s="24" t="s">
        <v>55</v>
      </c>
      <c r="C95" s="25">
        <v>495079</v>
      </c>
      <c r="D95" s="25">
        <v>0</v>
      </c>
      <c r="E95" s="25">
        <v>1084082</v>
      </c>
      <c r="F95" s="25">
        <v>657255</v>
      </c>
      <c r="G95" s="25">
        <f t="shared" si="13"/>
        <v>2236416</v>
      </c>
      <c r="H95" s="26">
        <v>765.24307795698917</v>
      </c>
      <c r="I95" s="26" t="s">
        <v>205</v>
      </c>
      <c r="J95" s="26">
        <v>1675.6643817204299</v>
      </c>
      <c r="K95" s="26">
        <v>1015.9183467741934</v>
      </c>
      <c r="L95" s="26">
        <f>H95+I95+J95+K95</f>
        <v>3456.8258064516122</v>
      </c>
    </row>
    <row r="96" spans="1:12" s="36" customFormat="1">
      <c r="A96" s="35"/>
      <c r="B96" s="35" t="s">
        <v>128</v>
      </c>
      <c r="C96" s="17">
        <v>495079</v>
      </c>
      <c r="D96" s="17">
        <v>0</v>
      </c>
      <c r="E96" s="17">
        <v>1084082</v>
      </c>
      <c r="F96" s="17">
        <v>657255</v>
      </c>
      <c r="G96" s="27">
        <f>C96+D96+E96+F96</f>
        <v>2236416</v>
      </c>
      <c r="H96" s="27">
        <v>765.24307795698917</v>
      </c>
      <c r="I96" s="27"/>
      <c r="J96" s="27">
        <v>1675.6643817204299</v>
      </c>
      <c r="K96" s="27">
        <v>1015.9183467741934</v>
      </c>
      <c r="L96" s="27">
        <f>H96+I96+J96+K96</f>
        <v>3456.8258064516122</v>
      </c>
    </row>
    <row r="97" spans="1:12" s="36" customFormat="1">
      <c r="A97" s="23">
        <v>29</v>
      </c>
      <c r="B97" s="24" t="s">
        <v>57</v>
      </c>
      <c r="C97" s="25">
        <v>122464</v>
      </c>
      <c r="D97" s="25">
        <v>0</v>
      </c>
      <c r="E97" s="25">
        <v>1371422</v>
      </c>
      <c r="F97" s="25">
        <v>654355</v>
      </c>
      <c r="G97" s="25">
        <f>SUM(C97:F97)</f>
        <v>2148241</v>
      </c>
      <c r="H97" s="26">
        <v>189.29247311827956</v>
      </c>
      <c r="I97" s="26" t="s">
        <v>205</v>
      </c>
      <c r="J97" s="26">
        <v>2119.805510752688</v>
      </c>
      <c r="K97" s="26">
        <v>1011.435819892473</v>
      </c>
      <c r="L97" s="26">
        <f>H97+I97+J97+K97</f>
        <v>3320.5338037634406</v>
      </c>
    </row>
    <row r="98" spans="1:12" s="36" customFormat="1">
      <c r="A98" s="35"/>
      <c r="B98" s="35" t="s">
        <v>129</v>
      </c>
      <c r="C98" s="17">
        <v>122464</v>
      </c>
      <c r="D98" s="17"/>
      <c r="E98" s="17">
        <v>1371422</v>
      </c>
      <c r="F98" s="17">
        <v>654355</v>
      </c>
      <c r="G98" s="27">
        <f>SUM(C98:F98)</f>
        <v>2148241</v>
      </c>
      <c r="H98" s="27">
        <v>189.29247311827956</v>
      </c>
      <c r="I98" s="27"/>
      <c r="J98" s="27">
        <v>2119.805510752688</v>
      </c>
      <c r="K98" s="27">
        <v>1011.435819892473</v>
      </c>
      <c r="L98" s="27">
        <f t="shared" ref="L98:L118" si="14">H98+I98+J98+K98</f>
        <v>3320.5338037634406</v>
      </c>
    </row>
    <row r="99" spans="1:12" s="36" customFormat="1">
      <c r="A99" s="35"/>
      <c r="B99" s="35" t="s">
        <v>73</v>
      </c>
      <c r="C99" s="17"/>
      <c r="D99" s="17"/>
      <c r="E99" s="17"/>
      <c r="F99" s="17"/>
      <c r="G99" s="27">
        <f>SUM(C99:F99)</f>
        <v>0</v>
      </c>
      <c r="H99" s="27" t="s">
        <v>205</v>
      </c>
      <c r="I99" s="27"/>
      <c r="J99" s="27"/>
      <c r="K99" s="27"/>
      <c r="L99" s="27">
        <f t="shared" si="14"/>
        <v>0</v>
      </c>
    </row>
    <row r="100" spans="1:12" s="36" customFormat="1">
      <c r="A100" s="23">
        <v>30</v>
      </c>
      <c r="B100" s="24" t="s">
        <v>58</v>
      </c>
      <c r="C100" s="25">
        <v>24844</v>
      </c>
      <c r="D100" s="25">
        <v>0</v>
      </c>
      <c r="E100" s="25">
        <v>3863710</v>
      </c>
      <c r="F100" s="25">
        <v>2189936</v>
      </c>
      <c r="G100" s="25">
        <f>SUM(C100:F100)</f>
        <v>6078490</v>
      </c>
      <c r="H100" s="26">
        <v>38.401344086021503</v>
      </c>
      <c r="I100" s="26" t="s">
        <v>205</v>
      </c>
      <c r="J100" s="26">
        <v>5972.1323924731178</v>
      </c>
      <c r="K100" s="26">
        <v>3384.9817204301071</v>
      </c>
      <c r="L100" s="26">
        <f>H100+I100+J100+K100</f>
        <v>9395.5154569892475</v>
      </c>
    </row>
    <row r="101" spans="1:12" s="36" customFormat="1">
      <c r="A101" s="35"/>
      <c r="B101" s="35" t="s">
        <v>130</v>
      </c>
      <c r="C101" s="17"/>
      <c r="D101" s="17"/>
      <c r="E101" s="17">
        <v>3863710</v>
      </c>
      <c r="F101" s="17">
        <v>2189936</v>
      </c>
      <c r="G101" s="17">
        <f>G100</f>
        <v>6078490</v>
      </c>
      <c r="H101" s="27"/>
      <c r="I101" s="27"/>
      <c r="J101" s="27">
        <v>5972.1323924731178</v>
      </c>
      <c r="K101" s="27">
        <v>3384.9817204301071</v>
      </c>
      <c r="L101" s="27">
        <f t="shared" si="14"/>
        <v>9357.1141129032258</v>
      </c>
    </row>
    <row r="102" spans="1:12" s="36" customFormat="1">
      <c r="A102" s="23">
        <v>31</v>
      </c>
      <c r="B102" s="24" t="s">
        <v>60</v>
      </c>
      <c r="C102" s="25">
        <v>7107</v>
      </c>
      <c r="D102" s="25">
        <v>0</v>
      </c>
      <c r="E102" s="25">
        <v>815360</v>
      </c>
      <c r="F102" s="37">
        <v>682328</v>
      </c>
      <c r="G102" s="25">
        <f>SUM(C102:F102)</f>
        <v>1504795</v>
      </c>
      <c r="H102" s="26">
        <v>10.985282258064515</v>
      </c>
      <c r="I102" s="26" t="s">
        <v>205</v>
      </c>
      <c r="J102" s="26">
        <v>1260.3010752688172</v>
      </c>
      <c r="K102" s="26">
        <v>1054.6736559139783</v>
      </c>
      <c r="L102" s="26">
        <f t="shared" si="14"/>
        <v>2325.9600134408602</v>
      </c>
    </row>
    <row r="103" spans="1:12" s="36" customFormat="1">
      <c r="A103" s="35"/>
      <c r="B103" s="35" t="s">
        <v>131</v>
      </c>
      <c r="C103" s="17">
        <v>7107</v>
      </c>
      <c r="D103" s="17"/>
      <c r="E103" s="17">
        <v>815360</v>
      </c>
      <c r="F103" s="17">
        <v>682328</v>
      </c>
      <c r="G103" s="27">
        <f>E103+F103</f>
        <v>1497688</v>
      </c>
      <c r="H103" s="27"/>
      <c r="I103" s="27"/>
      <c r="J103" s="27">
        <v>1260.3010752688172</v>
      </c>
      <c r="K103" s="27">
        <v>1054.6736559139783</v>
      </c>
      <c r="L103" s="27">
        <f t="shared" si="14"/>
        <v>2314.9747311827955</v>
      </c>
    </row>
    <row r="104" spans="1:12" s="36" customFormat="1">
      <c r="A104" s="18">
        <v>32</v>
      </c>
      <c r="B104" s="19" t="s">
        <v>62</v>
      </c>
      <c r="C104" s="20">
        <v>0</v>
      </c>
      <c r="D104" s="20">
        <v>0</v>
      </c>
      <c r="E104" s="20">
        <v>11450</v>
      </c>
      <c r="F104" s="20">
        <v>19674</v>
      </c>
      <c r="G104" s="20">
        <f>SUM(C104:F104)</f>
        <v>31124</v>
      </c>
      <c r="H104" s="21" t="s">
        <v>205</v>
      </c>
      <c r="I104" s="21" t="s">
        <v>205</v>
      </c>
      <c r="J104" s="21">
        <v>17.698252688172044</v>
      </c>
      <c r="K104" s="21">
        <v>30.41008064516129</v>
      </c>
      <c r="L104" s="21">
        <f t="shared" si="14"/>
        <v>48.108333333333334</v>
      </c>
    </row>
    <row r="105" spans="1:12" s="36" customFormat="1">
      <c r="A105" s="35"/>
      <c r="B105" s="35" t="s">
        <v>132</v>
      </c>
      <c r="C105" s="17"/>
      <c r="D105" s="17"/>
      <c r="E105" s="17">
        <v>11450</v>
      </c>
      <c r="F105" s="17">
        <v>19674</v>
      </c>
      <c r="G105" s="27">
        <f>C105+D105+E105+F105</f>
        <v>31124</v>
      </c>
      <c r="H105" s="71" t="s">
        <v>205</v>
      </c>
      <c r="I105" s="27"/>
      <c r="J105" s="27">
        <v>17.698252688172044</v>
      </c>
      <c r="K105" s="27">
        <v>30.41008064516129</v>
      </c>
      <c r="L105" s="27">
        <f t="shared" si="14"/>
        <v>48.108333333333334</v>
      </c>
    </row>
    <row r="106" spans="1:12" s="36" customFormat="1">
      <c r="A106" s="18">
        <v>33</v>
      </c>
      <c r="B106" s="19" t="s">
        <v>61</v>
      </c>
      <c r="C106" s="20">
        <v>592280</v>
      </c>
      <c r="D106" s="20">
        <v>87253</v>
      </c>
      <c r="E106" s="20">
        <v>5222107</v>
      </c>
      <c r="F106" s="20">
        <v>2342252</v>
      </c>
      <c r="G106" s="20">
        <f>SUM(C106:F106)</f>
        <v>8243892</v>
      </c>
      <c r="H106" s="21">
        <v>915.48655913978496</v>
      </c>
      <c r="I106" s="21">
        <v>134.8668682795699</v>
      </c>
      <c r="J106" s="21">
        <v>8071.805174731182</v>
      </c>
      <c r="K106" s="21">
        <v>3620.4163978494621</v>
      </c>
      <c r="L106" s="21">
        <f t="shared" si="14"/>
        <v>12742.574999999999</v>
      </c>
    </row>
    <row r="107" spans="1:12" s="36" customFormat="1">
      <c r="A107" s="35"/>
      <c r="B107" s="35" t="s">
        <v>133</v>
      </c>
      <c r="C107" s="17">
        <v>592280</v>
      </c>
      <c r="D107" s="17">
        <v>87253</v>
      </c>
      <c r="E107" s="17">
        <v>5222107</v>
      </c>
      <c r="F107" s="17">
        <v>2342252</v>
      </c>
      <c r="G107" s="27">
        <f>C107+D107+E107+F107</f>
        <v>8243892</v>
      </c>
      <c r="H107" s="27">
        <v>915.48655913978496</v>
      </c>
      <c r="I107" s="27"/>
      <c r="J107" s="27">
        <v>8071.805174731182</v>
      </c>
      <c r="K107" s="27">
        <v>3620.4163978494621</v>
      </c>
      <c r="L107" s="27">
        <f t="shared" si="14"/>
        <v>12607.708131720428</v>
      </c>
    </row>
    <row r="108" spans="1:12" s="36" customFormat="1">
      <c r="A108" s="18">
        <v>34</v>
      </c>
      <c r="B108" s="72" t="s">
        <v>214</v>
      </c>
      <c r="C108" s="20">
        <v>0</v>
      </c>
      <c r="D108" s="20">
        <v>0</v>
      </c>
      <c r="E108" s="20">
        <v>374526</v>
      </c>
      <c r="F108" s="20">
        <v>0</v>
      </c>
      <c r="G108" s="20">
        <f>SUM(C108:F108)</f>
        <v>374526</v>
      </c>
      <c r="H108" s="20" t="s">
        <v>205</v>
      </c>
      <c r="I108" s="20" t="s">
        <v>205</v>
      </c>
      <c r="J108" s="20">
        <v>578.90443548387088</v>
      </c>
      <c r="K108" s="20" t="s">
        <v>205</v>
      </c>
      <c r="L108" s="20">
        <f t="shared" si="14"/>
        <v>578.90443548387088</v>
      </c>
    </row>
    <row r="109" spans="1:12" s="36" customFormat="1">
      <c r="A109" s="35"/>
      <c r="B109" s="35" t="s">
        <v>215</v>
      </c>
      <c r="C109" s="17">
        <v>0</v>
      </c>
      <c r="D109" s="17">
        <v>0</v>
      </c>
      <c r="E109" s="17">
        <v>374526</v>
      </c>
      <c r="F109" s="17">
        <v>0</v>
      </c>
      <c r="G109" s="27">
        <f>C109+D109+E109+F109</f>
        <v>374526</v>
      </c>
      <c r="H109" s="71" t="s">
        <v>205</v>
      </c>
      <c r="I109" s="71"/>
      <c r="J109" s="71">
        <v>578.90443548387088</v>
      </c>
      <c r="K109" s="71" t="s">
        <v>205</v>
      </c>
      <c r="L109" s="71">
        <f t="shared" si="14"/>
        <v>578.90443548387088</v>
      </c>
    </row>
    <row r="110" spans="1:12" s="36" customFormat="1">
      <c r="A110" s="18">
        <v>35</v>
      </c>
      <c r="B110" s="72" t="s">
        <v>206</v>
      </c>
      <c r="C110" s="20">
        <v>0</v>
      </c>
      <c r="D110" s="20">
        <v>0</v>
      </c>
      <c r="E110" s="20">
        <v>20860</v>
      </c>
      <c r="F110" s="20">
        <v>42195</v>
      </c>
      <c r="G110" s="20">
        <f>SUM(C110:F110)</f>
        <v>63055</v>
      </c>
      <c r="H110" s="20" t="s">
        <v>205</v>
      </c>
      <c r="I110" s="20" t="s">
        <v>205</v>
      </c>
      <c r="J110" s="20">
        <v>32.243279569892472</v>
      </c>
      <c r="K110" s="20">
        <v>65.220766129032256</v>
      </c>
      <c r="L110" s="20">
        <f t="shared" si="14"/>
        <v>97.464045698924735</v>
      </c>
    </row>
    <row r="111" spans="1:12" s="36" customFormat="1">
      <c r="A111" s="35"/>
      <c r="B111" s="35" t="s">
        <v>207</v>
      </c>
      <c r="C111" s="17">
        <v>0</v>
      </c>
      <c r="D111" s="17">
        <v>0</v>
      </c>
      <c r="E111" s="17">
        <v>20860</v>
      </c>
      <c r="F111" s="17">
        <v>42195</v>
      </c>
      <c r="G111" s="27">
        <f>C111+D111+E111+F111</f>
        <v>63055</v>
      </c>
      <c r="H111" s="71" t="s">
        <v>205</v>
      </c>
      <c r="I111" s="71"/>
      <c r="J111" s="71">
        <v>32.243279569892472</v>
      </c>
      <c r="K111" s="71">
        <v>65.220766129032256</v>
      </c>
      <c r="L111" s="71">
        <f t="shared" si="14"/>
        <v>97.464045698924735</v>
      </c>
    </row>
    <row r="112" spans="1:12" s="36" customFormat="1">
      <c r="A112" s="18">
        <v>36</v>
      </c>
      <c r="B112" s="19" t="s">
        <v>63</v>
      </c>
      <c r="C112" s="20">
        <v>0</v>
      </c>
      <c r="D112" s="20">
        <v>0</v>
      </c>
      <c r="E112" s="20">
        <v>419408</v>
      </c>
      <c r="F112" s="73">
        <v>73328</v>
      </c>
      <c r="G112" s="20">
        <f>SUM(C112:F112)</f>
        <v>492736</v>
      </c>
      <c r="H112" s="21" t="s">
        <v>205</v>
      </c>
      <c r="I112" s="21" t="s">
        <v>205</v>
      </c>
      <c r="J112" s="21">
        <v>648.27849462365589</v>
      </c>
      <c r="K112" s="21">
        <v>113.34301075268817</v>
      </c>
      <c r="L112" s="21">
        <f t="shared" si="14"/>
        <v>761.62150537634409</v>
      </c>
    </row>
    <row r="113" spans="1:12" s="36" customFormat="1" ht="30">
      <c r="A113" s="35"/>
      <c r="B113" s="38" t="s">
        <v>134</v>
      </c>
      <c r="C113" s="17"/>
      <c r="D113" s="17"/>
      <c r="E113" s="17">
        <v>419408</v>
      </c>
      <c r="F113" s="17">
        <v>73328</v>
      </c>
      <c r="G113" s="27">
        <f>SUM(C113:F113)</f>
        <v>492736</v>
      </c>
      <c r="H113" s="27"/>
      <c r="I113" s="27"/>
      <c r="J113" s="27">
        <v>648.27849462365589</v>
      </c>
      <c r="K113" s="27">
        <v>113.34301075268817</v>
      </c>
      <c r="L113" s="27">
        <f t="shared" si="14"/>
        <v>761.62150537634409</v>
      </c>
    </row>
    <row r="114" spans="1:12" s="36" customFormat="1">
      <c r="A114" s="18">
        <v>37</v>
      </c>
      <c r="B114" s="19" t="s">
        <v>64</v>
      </c>
      <c r="C114" s="20">
        <v>191227</v>
      </c>
      <c r="D114" s="20">
        <v>0</v>
      </c>
      <c r="E114" s="20">
        <v>96119</v>
      </c>
      <c r="F114" s="20">
        <v>100961</v>
      </c>
      <c r="G114" s="20">
        <f>SUM(C114:F114)</f>
        <v>388307</v>
      </c>
      <c r="H114" s="21">
        <v>295.57936827956985</v>
      </c>
      <c r="I114" s="21" t="s">
        <v>205</v>
      </c>
      <c r="J114" s="21">
        <v>148.57103494623655</v>
      </c>
      <c r="K114" s="21">
        <v>156.05530913978492</v>
      </c>
      <c r="L114" s="21">
        <f t="shared" si="14"/>
        <v>600.20571236559135</v>
      </c>
    </row>
    <row r="115" spans="1:12" s="36" customFormat="1">
      <c r="A115" s="35"/>
      <c r="B115" s="35" t="s">
        <v>135</v>
      </c>
      <c r="C115" s="17">
        <v>191227</v>
      </c>
      <c r="D115" s="17"/>
      <c r="E115" s="17">
        <v>96119</v>
      </c>
      <c r="F115" s="17">
        <v>100961</v>
      </c>
      <c r="G115" s="27">
        <f t="shared" ref="G115" si="15">G114</f>
        <v>388307</v>
      </c>
      <c r="H115" s="27">
        <v>295.57936827956985</v>
      </c>
      <c r="I115" s="27"/>
      <c r="J115" s="27">
        <v>148.57103494623655</v>
      </c>
      <c r="K115" s="27">
        <v>156.05530913978492</v>
      </c>
      <c r="L115" s="27">
        <f t="shared" si="14"/>
        <v>600.20571236559135</v>
      </c>
    </row>
    <row r="116" spans="1:12" s="36" customFormat="1">
      <c r="A116" s="23">
        <v>38</v>
      </c>
      <c r="B116" s="24" t="s">
        <v>65</v>
      </c>
      <c r="C116" s="25">
        <v>0</v>
      </c>
      <c r="D116" s="25">
        <v>0</v>
      </c>
      <c r="E116" s="25">
        <v>240815</v>
      </c>
      <c r="F116" s="25">
        <v>64268</v>
      </c>
      <c r="G116" s="25">
        <f t="shared" ref="G116:G121" si="16">SUM(C116:F116)</f>
        <v>305083</v>
      </c>
      <c r="H116" s="26" t="s">
        <v>205</v>
      </c>
      <c r="I116" s="26" t="s">
        <v>205</v>
      </c>
      <c r="J116" s="26">
        <v>372.22748655913978</v>
      </c>
      <c r="K116" s="26">
        <v>99.338978494623646</v>
      </c>
      <c r="L116" s="26">
        <f t="shared" si="14"/>
        <v>471.56646505376341</v>
      </c>
    </row>
    <row r="117" spans="1:12" s="36" customFormat="1" ht="30">
      <c r="A117" s="35"/>
      <c r="B117" s="38" t="s">
        <v>136</v>
      </c>
      <c r="C117" s="17"/>
      <c r="D117" s="17"/>
      <c r="E117" s="17">
        <v>57795.6</v>
      </c>
      <c r="F117" s="17">
        <v>3920.348</v>
      </c>
      <c r="G117" s="27">
        <f t="shared" si="16"/>
        <v>61715.947999999997</v>
      </c>
      <c r="H117" s="27"/>
      <c r="I117" s="27"/>
      <c r="J117" s="27">
        <v>89.334596774193543</v>
      </c>
      <c r="K117" s="27">
        <v>6.0596776881720427</v>
      </c>
      <c r="L117" s="27">
        <f t="shared" si="14"/>
        <v>95.394274462365587</v>
      </c>
    </row>
    <row r="118" spans="1:12" s="36" customFormat="1">
      <c r="A118" s="35"/>
      <c r="B118" s="35" t="s">
        <v>137</v>
      </c>
      <c r="C118" s="17"/>
      <c r="D118" s="17"/>
      <c r="E118" s="17">
        <v>183019.4</v>
      </c>
      <c r="F118" s="17">
        <v>60347.652000000002</v>
      </c>
      <c r="G118" s="27">
        <f t="shared" si="16"/>
        <v>243367.052</v>
      </c>
      <c r="H118" s="27"/>
      <c r="I118" s="27"/>
      <c r="J118" s="27">
        <v>282.89288978494625</v>
      </c>
      <c r="K118" s="27">
        <v>93.279300806451602</v>
      </c>
      <c r="L118" s="27">
        <f t="shared" si="14"/>
        <v>376.17219059139785</v>
      </c>
    </row>
    <row r="119" spans="1:12" s="36" customFormat="1">
      <c r="A119" s="23">
        <v>39</v>
      </c>
      <c r="B119" s="24" t="s">
        <v>66</v>
      </c>
      <c r="C119" s="25">
        <v>0</v>
      </c>
      <c r="D119" s="25">
        <v>153216</v>
      </c>
      <c r="E119" s="25">
        <v>1139772</v>
      </c>
      <c r="F119" s="25">
        <v>1419337</v>
      </c>
      <c r="G119" s="25">
        <f>SUM(C119:F119)</f>
        <v>2712325</v>
      </c>
      <c r="H119" s="26" t="s">
        <v>205</v>
      </c>
      <c r="I119" s="26">
        <v>236.82580645161289</v>
      </c>
      <c r="J119" s="26">
        <v>1761.7443548387096</v>
      </c>
      <c r="K119" s="26">
        <v>2193.8676747311824</v>
      </c>
      <c r="L119" s="26">
        <f>H119+I119+J119+K119</f>
        <v>4192.4378360215051</v>
      </c>
    </row>
    <row r="120" spans="1:12" s="36" customFormat="1">
      <c r="A120" s="35"/>
      <c r="B120" s="35" t="s">
        <v>138</v>
      </c>
      <c r="C120" s="17"/>
      <c r="D120" s="17">
        <v>153216</v>
      </c>
      <c r="E120" s="17">
        <v>1139772</v>
      </c>
      <c r="F120" s="17">
        <v>1419337</v>
      </c>
      <c r="G120" s="27">
        <f t="shared" si="16"/>
        <v>2712325</v>
      </c>
      <c r="H120" s="27"/>
      <c r="I120" s="27">
        <v>236.82580645161289</v>
      </c>
      <c r="J120" s="27">
        <v>1761.7443548387096</v>
      </c>
      <c r="K120" s="27">
        <v>2193.8676747311824</v>
      </c>
      <c r="L120" s="27">
        <f>H120+I120+J120+K120</f>
        <v>4192.4378360215051</v>
      </c>
    </row>
    <row r="121" spans="1:12" s="36" customFormat="1">
      <c r="A121" s="23">
        <v>40</v>
      </c>
      <c r="B121" s="24" t="s">
        <v>67</v>
      </c>
      <c r="C121" s="25">
        <v>0</v>
      </c>
      <c r="D121" s="25">
        <v>0</v>
      </c>
      <c r="E121" s="25">
        <v>443593</v>
      </c>
      <c r="F121" s="25">
        <v>715152</v>
      </c>
      <c r="G121" s="25">
        <f t="shared" si="16"/>
        <v>1158745</v>
      </c>
      <c r="H121" s="26" t="s">
        <v>205</v>
      </c>
      <c r="I121" s="26" t="s">
        <v>205</v>
      </c>
      <c r="J121" s="26">
        <v>685.66122311827951</v>
      </c>
      <c r="K121" s="26">
        <v>1105.4096774193547</v>
      </c>
      <c r="L121" s="26">
        <f>H121+I121+J121+K121</f>
        <v>1791.0709005376343</v>
      </c>
    </row>
    <row r="122" spans="1:12" s="36" customFormat="1">
      <c r="A122" s="35"/>
      <c r="B122" s="35" t="s">
        <v>139</v>
      </c>
      <c r="C122" s="17"/>
      <c r="D122" s="17"/>
      <c r="E122" s="17">
        <v>443593</v>
      </c>
      <c r="F122" s="17">
        <v>715152</v>
      </c>
      <c r="G122" s="27">
        <f>SUM(C122:F122)</f>
        <v>1158745</v>
      </c>
      <c r="H122" s="27"/>
      <c r="I122" s="27"/>
      <c r="J122" s="27">
        <v>685.66122311827951</v>
      </c>
      <c r="K122" s="27">
        <v>1105.4096774193547</v>
      </c>
      <c r="L122" s="27">
        <f>SUM(H122:K122)</f>
        <v>1791.0709005376343</v>
      </c>
    </row>
    <row r="123" spans="1:12" s="36" customFormat="1">
      <c r="A123" s="23">
        <v>41</v>
      </c>
      <c r="B123" s="24" t="s">
        <v>69</v>
      </c>
      <c r="C123" s="25">
        <v>127247</v>
      </c>
      <c r="D123" s="25">
        <v>0</v>
      </c>
      <c r="E123" s="25">
        <v>1369114</v>
      </c>
      <c r="F123" s="25">
        <v>458516</v>
      </c>
      <c r="G123" s="25">
        <f t="shared" ref="G123:G133" si="17">SUM(C123:F123)</f>
        <v>1954877</v>
      </c>
      <c r="H123" s="26">
        <v>196.68555107526879</v>
      </c>
      <c r="I123" s="26" t="s">
        <v>205</v>
      </c>
      <c r="J123" s="26">
        <v>2116.2380376344086</v>
      </c>
      <c r="K123" s="26">
        <v>708.72768817204292</v>
      </c>
      <c r="L123" s="26">
        <f>H123+I123+J123+K123</f>
        <v>3021.6512768817202</v>
      </c>
    </row>
    <row r="124" spans="1:12" s="36" customFormat="1">
      <c r="A124" s="35"/>
      <c r="B124" s="35" t="s">
        <v>140</v>
      </c>
      <c r="C124" s="17">
        <v>127247</v>
      </c>
      <c r="D124" s="17"/>
      <c r="E124" s="17">
        <v>402383</v>
      </c>
      <c r="F124" s="17">
        <v>119214</v>
      </c>
      <c r="G124" s="27">
        <f>SUM(C124:F124)</f>
        <v>648844</v>
      </c>
      <c r="H124" s="27">
        <v>196.68555107526879</v>
      </c>
      <c r="I124" s="27"/>
      <c r="J124" s="27">
        <v>621.96297043010748</v>
      </c>
      <c r="K124" s="27">
        <v>184.26895161290321</v>
      </c>
      <c r="L124" s="27">
        <f t="shared" ref="L124:L130" si="18">H124+I124+J124+K124</f>
        <v>1002.9174731182795</v>
      </c>
    </row>
    <row r="125" spans="1:12" s="36" customFormat="1">
      <c r="A125" s="35"/>
      <c r="B125" s="35" t="s">
        <v>141</v>
      </c>
      <c r="C125" s="17"/>
      <c r="D125" s="17"/>
      <c r="E125" s="17">
        <v>131161</v>
      </c>
      <c r="F125" s="17"/>
      <c r="G125" s="27">
        <f t="shared" si="17"/>
        <v>131161</v>
      </c>
      <c r="H125" s="27"/>
      <c r="I125" s="27"/>
      <c r="J125" s="27">
        <v>202.73541666666665</v>
      </c>
      <c r="K125" s="27"/>
      <c r="L125" s="27">
        <f t="shared" si="18"/>
        <v>202.73541666666665</v>
      </c>
    </row>
    <row r="126" spans="1:12" s="36" customFormat="1">
      <c r="A126" s="35"/>
      <c r="B126" s="35" t="s">
        <v>142</v>
      </c>
      <c r="C126" s="17"/>
      <c r="D126" s="17"/>
      <c r="E126" s="17">
        <v>19715</v>
      </c>
      <c r="F126" s="17"/>
      <c r="G126" s="27">
        <f t="shared" si="17"/>
        <v>19715</v>
      </c>
      <c r="H126" s="27"/>
      <c r="I126" s="27"/>
      <c r="J126" s="27">
        <v>30.473454301075268</v>
      </c>
      <c r="K126" s="27"/>
      <c r="L126" s="27">
        <f t="shared" si="18"/>
        <v>30.473454301075268</v>
      </c>
    </row>
    <row r="127" spans="1:12" s="36" customFormat="1">
      <c r="A127" s="35"/>
      <c r="B127" s="35" t="s">
        <v>143</v>
      </c>
      <c r="C127" s="17"/>
      <c r="D127" s="17"/>
      <c r="E127" s="17">
        <v>49562</v>
      </c>
      <c r="F127" s="17">
        <v>37644</v>
      </c>
      <c r="G127" s="27">
        <f t="shared" si="17"/>
        <v>87206</v>
      </c>
      <c r="H127" s="27"/>
      <c r="I127" s="27"/>
      <c r="J127" s="27">
        <v>76.607930107526869</v>
      </c>
      <c r="K127" s="27">
        <v>58.186290322580639</v>
      </c>
      <c r="L127" s="27">
        <f t="shared" si="18"/>
        <v>134.79422043010752</v>
      </c>
    </row>
    <row r="128" spans="1:12" s="36" customFormat="1" ht="30" customHeight="1">
      <c r="A128" s="35"/>
      <c r="B128" s="35" t="s">
        <v>144</v>
      </c>
      <c r="C128" s="17"/>
      <c r="D128" s="17"/>
      <c r="E128" s="17">
        <v>41894</v>
      </c>
      <c r="F128" s="17">
        <v>57315</v>
      </c>
      <c r="G128" s="27">
        <f t="shared" si="17"/>
        <v>99209</v>
      </c>
      <c r="H128" s="27"/>
      <c r="I128" s="27"/>
      <c r="J128" s="27">
        <v>64.755510752688167</v>
      </c>
      <c r="K128" s="27">
        <v>88.59173387096773</v>
      </c>
      <c r="L128" s="27">
        <f t="shared" si="18"/>
        <v>153.34724462365591</v>
      </c>
    </row>
    <row r="129" spans="1:12" s="36" customFormat="1">
      <c r="A129" s="35"/>
      <c r="B129" s="35" t="s">
        <v>145</v>
      </c>
      <c r="C129" s="17"/>
      <c r="D129" s="17"/>
      <c r="E129" s="17">
        <v>80915</v>
      </c>
      <c r="F129" s="17">
        <v>148788</v>
      </c>
      <c r="G129" s="27">
        <f t="shared" si="17"/>
        <v>229703</v>
      </c>
      <c r="H129" s="27"/>
      <c r="I129" s="27"/>
      <c r="J129" s="27">
        <v>125.07022849462363</v>
      </c>
      <c r="K129" s="27">
        <v>229.98145161290319</v>
      </c>
      <c r="L129" s="27">
        <f t="shared" si="18"/>
        <v>355.05168010752681</v>
      </c>
    </row>
    <row r="130" spans="1:12" s="36" customFormat="1">
      <c r="A130" s="35"/>
      <c r="B130" s="35" t="s">
        <v>146</v>
      </c>
      <c r="C130" s="17"/>
      <c r="D130" s="17"/>
      <c r="E130" s="17">
        <v>643484</v>
      </c>
      <c r="F130" s="17">
        <v>95555</v>
      </c>
      <c r="G130" s="27">
        <f t="shared" si="17"/>
        <v>739039</v>
      </c>
      <c r="H130" s="27"/>
      <c r="I130" s="27"/>
      <c r="J130" s="27">
        <v>994.63252688172031</v>
      </c>
      <c r="K130" s="27">
        <v>147.69926075268816</v>
      </c>
      <c r="L130" s="27">
        <f t="shared" si="18"/>
        <v>1142.3317876344086</v>
      </c>
    </row>
    <row r="131" spans="1:12" s="36" customFormat="1">
      <c r="A131" s="23">
        <v>42</v>
      </c>
      <c r="B131" s="39" t="s">
        <v>70</v>
      </c>
      <c r="C131" s="40">
        <v>0</v>
      </c>
      <c r="D131" s="40">
        <v>0</v>
      </c>
      <c r="E131" s="40">
        <v>506679</v>
      </c>
      <c r="F131" s="40">
        <v>89548</v>
      </c>
      <c r="G131" s="25">
        <f t="shared" si="17"/>
        <v>596227</v>
      </c>
      <c r="H131" s="41" t="s">
        <v>205</v>
      </c>
      <c r="I131" s="41" t="s">
        <v>205</v>
      </c>
      <c r="J131" s="26">
        <v>783.17318548387084</v>
      </c>
      <c r="K131" s="26">
        <v>138.41424731182795</v>
      </c>
      <c r="L131" s="26">
        <f>H131+I131+J131+K131</f>
        <v>921.58743279569876</v>
      </c>
    </row>
    <row r="132" spans="1:12" s="36" customFormat="1" ht="30">
      <c r="A132" s="35"/>
      <c r="B132" s="38" t="s">
        <v>147</v>
      </c>
      <c r="C132" s="17"/>
      <c r="D132" s="17"/>
      <c r="E132" s="17">
        <v>506679</v>
      </c>
      <c r="F132" s="17">
        <v>89548</v>
      </c>
      <c r="G132" s="27">
        <f t="shared" si="17"/>
        <v>596227</v>
      </c>
      <c r="H132" s="27"/>
      <c r="I132" s="27"/>
      <c r="J132" s="27">
        <v>783.17318548387084</v>
      </c>
      <c r="K132" s="27">
        <v>138.41424731182795</v>
      </c>
      <c r="L132" s="27">
        <f>SUM(H132:K132)</f>
        <v>921.58743279569876</v>
      </c>
    </row>
    <row r="133" spans="1:12" s="36" customFormat="1">
      <c r="A133" s="23">
        <v>43</v>
      </c>
      <c r="B133" s="24" t="s">
        <v>72</v>
      </c>
      <c r="C133" s="25">
        <v>13547</v>
      </c>
      <c r="D133" s="25">
        <v>0</v>
      </c>
      <c r="E133" s="25">
        <v>3993405</v>
      </c>
      <c r="F133" s="25">
        <v>3555983</v>
      </c>
      <c r="G133" s="25">
        <f t="shared" si="17"/>
        <v>7562935</v>
      </c>
      <c r="H133" s="26">
        <v>20.939583333333331</v>
      </c>
      <c r="I133" s="26" t="s">
        <v>205</v>
      </c>
      <c r="J133" s="26">
        <v>6172.6018145161279</v>
      </c>
      <c r="K133" s="26">
        <v>5496.4790994623654</v>
      </c>
      <c r="L133" s="26">
        <f>H133+I133+J133+K133</f>
        <v>11690.020497311827</v>
      </c>
    </row>
    <row r="134" spans="1:12" s="36" customFormat="1">
      <c r="A134" s="35"/>
      <c r="B134" s="35" t="s">
        <v>148</v>
      </c>
      <c r="C134" s="17">
        <v>13547</v>
      </c>
      <c r="D134" s="17"/>
      <c r="E134" s="17">
        <v>3993405</v>
      </c>
      <c r="F134" s="17">
        <v>3555983</v>
      </c>
      <c r="G134" s="27">
        <f>C134+D134+E134+F134</f>
        <v>7562935</v>
      </c>
      <c r="H134" s="27">
        <v>20.939583333333331</v>
      </c>
      <c r="I134" s="27"/>
      <c r="J134" s="27">
        <v>6172.6018145161279</v>
      </c>
      <c r="K134" s="27">
        <v>5496.4790994623654</v>
      </c>
      <c r="L134" s="27">
        <f>H134+I134+J134+K134</f>
        <v>11690.020497311827</v>
      </c>
    </row>
    <row r="135" spans="1:12" s="36" customFormat="1">
      <c r="A135" s="23">
        <v>44</v>
      </c>
      <c r="B135" s="24" t="s">
        <v>219</v>
      </c>
      <c r="C135" s="25">
        <v>0</v>
      </c>
      <c r="D135" s="25">
        <v>0</v>
      </c>
      <c r="E135" s="25">
        <v>216869</v>
      </c>
      <c r="F135" s="25">
        <v>0</v>
      </c>
      <c r="G135" s="25">
        <f t="shared" ref="G135:G136" si="19">SUM(C135:F135)</f>
        <v>216869</v>
      </c>
      <c r="H135" s="26" t="s">
        <v>205</v>
      </c>
      <c r="I135" s="26" t="s">
        <v>205</v>
      </c>
      <c r="J135" s="26">
        <v>335.21418010752689</v>
      </c>
      <c r="K135" s="26" t="s">
        <v>205</v>
      </c>
      <c r="L135" s="26">
        <f>H135+I135+J135+K135</f>
        <v>335.21418010752689</v>
      </c>
    </row>
    <row r="136" spans="1:12" s="36" customFormat="1">
      <c r="A136" s="35"/>
      <c r="B136" s="35" t="s">
        <v>149</v>
      </c>
      <c r="C136" s="17"/>
      <c r="D136" s="17"/>
      <c r="E136" s="17">
        <v>216869</v>
      </c>
      <c r="F136" s="17"/>
      <c r="G136" s="27">
        <f t="shared" si="19"/>
        <v>216869</v>
      </c>
      <c r="H136" s="27"/>
      <c r="I136" s="27"/>
      <c r="J136" s="27">
        <v>335.21418010752689</v>
      </c>
      <c r="K136" s="27"/>
      <c r="L136" s="27">
        <f>H136+I136+J136+K136</f>
        <v>335.21418010752689</v>
      </c>
    </row>
    <row r="137" spans="1:12" s="36" customFormat="1">
      <c r="A137" s="23">
        <v>45</v>
      </c>
      <c r="B137" s="24" t="s">
        <v>75</v>
      </c>
      <c r="C137" s="25">
        <v>727034</v>
      </c>
      <c r="D137" s="25">
        <v>0</v>
      </c>
      <c r="E137" s="25">
        <v>9049393</v>
      </c>
      <c r="F137" s="25">
        <v>4487807</v>
      </c>
      <c r="G137" s="25">
        <f>SUM(C137:F137)</f>
        <v>14264234</v>
      </c>
      <c r="H137" s="26">
        <v>1123.7756720430107</v>
      </c>
      <c r="I137" s="26" t="s">
        <v>205</v>
      </c>
      <c r="J137" s="26">
        <v>13987.637029569891</v>
      </c>
      <c r="K137" s="26">
        <v>6936.7984543010753</v>
      </c>
      <c r="L137" s="26">
        <f>H137+I137+J137+K137</f>
        <v>22048.211155913978</v>
      </c>
    </row>
    <row r="138" spans="1:12" s="36" customFormat="1">
      <c r="A138" s="35"/>
      <c r="B138" s="35" t="s">
        <v>150</v>
      </c>
      <c r="C138" s="17">
        <v>727034</v>
      </c>
      <c r="D138" s="17"/>
      <c r="E138" s="17">
        <v>3710251.13</v>
      </c>
      <c r="F138" s="17">
        <v>1480976.31</v>
      </c>
      <c r="G138" s="27">
        <f>SUM(C138:F138)</f>
        <v>5918261.4399999995</v>
      </c>
      <c r="H138" s="27">
        <v>1123.7756720430107</v>
      </c>
      <c r="I138" s="27"/>
      <c r="J138" s="27">
        <v>5734.9311821236552</v>
      </c>
      <c r="K138" s="27">
        <v>2289.1434899193546</v>
      </c>
      <c r="L138" s="27">
        <f>SUM(H138:K138)</f>
        <v>9147.8503440860204</v>
      </c>
    </row>
    <row r="139" spans="1:12" s="36" customFormat="1">
      <c r="A139" s="35"/>
      <c r="B139" s="35" t="s">
        <v>151</v>
      </c>
      <c r="C139" s="17"/>
      <c r="D139" s="17"/>
      <c r="E139" s="17">
        <v>5339141.87</v>
      </c>
      <c r="F139" s="17">
        <v>3006830.6900000004</v>
      </c>
      <c r="G139" s="27">
        <f>SUM(C139:F139)</f>
        <v>8345972.5600000005</v>
      </c>
      <c r="H139" s="27"/>
      <c r="I139" s="27"/>
      <c r="J139" s="27">
        <v>8252.7058474462356</v>
      </c>
      <c r="K139" s="27">
        <v>4647.6549643817207</v>
      </c>
      <c r="L139" s="27">
        <f>SUM(H139:K139)</f>
        <v>12900.360811827955</v>
      </c>
    </row>
    <row r="140" spans="1:12" s="36" customFormat="1">
      <c r="A140" s="23">
        <v>46</v>
      </c>
      <c r="B140" s="24" t="s">
        <v>77</v>
      </c>
      <c r="C140" s="25">
        <v>15471</v>
      </c>
      <c r="D140" s="25">
        <v>0</v>
      </c>
      <c r="E140" s="25">
        <v>1274956</v>
      </c>
      <c r="F140" s="25">
        <v>865605</v>
      </c>
      <c r="G140" s="25">
        <f>SUM(C140:F140)</f>
        <v>2156032</v>
      </c>
      <c r="H140" s="26">
        <v>23.913508064516126</v>
      </c>
      <c r="I140" s="26" t="s">
        <v>205</v>
      </c>
      <c r="J140" s="26">
        <v>1970.6981182795698</v>
      </c>
      <c r="K140" s="26">
        <v>1337.9647177419354</v>
      </c>
      <c r="L140" s="26">
        <f>H140+I140+J140+K140</f>
        <v>3332.5763440860214</v>
      </c>
    </row>
    <row r="141" spans="1:12" s="36" customFormat="1">
      <c r="A141" s="35"/>
      <c r="B141" s="35" t="s">
        <v>152</v>
      </c>
      <c r="C141" s="17"/>
      <c r="D141" s="17"/>
      <c r="E141" s="17">
        <v>1274956</v>
      </c>
      <c r="F141" s="17">
        <v>865605</v>
      </c>
      <c r="G141" s="27">
        <f>F141+E141</f>
        <v>2140561</v>
      </c>
      <c r="H141" s="27"/>
      <c r="I141" s="27"/>
      <c r="J141" s="27">
        <v>1970.6981182795698</v>
      </c>
      <c r="K141" s="27">
        <v>1337.9647177419354</v>
      </c>
      <c r="L141" s="27">
        <f>H141+I141+J141+K141</f>
        <v>3308.6628360215054</v>
      </c>
    </row>
    <row r="142" spans="1:12" s="36" customFormat="1">
      <c r="A142" s="23">
        <v>47</v>
      </c>
      <c r="B142" s="24" t="s">
        <v>78</v>
      </c>
      <c r="C142" s="42">
        <v>999999</v>
      </c>
      <c r="D142" s="25">
        <v>0</v>
      </c>
      <c r="E142" s="42">
        <v>3985625</v>
      </c>
      <c r="F142" s="42">
        <v>2916452</v>
      </c>
      <c r="G142" s="25">
        <f>SUM(C142:F142)</f>
        <v>7902076</v>
      </c>
      <c r="H142" s="26">
        <v>1545.6973790322579</v>
      </c>
      <c r="I142" s="26" t="s">
        <v>205</v>
      </c>
      <c r="J142" s="26">
        <v>6160.5762768817194</v>
      </c>
      <c r="K142" s="26">
        <v>4507.9567204301075</v>
      </c>
      <c r="L142" s="26">
        <f>H142+I142+J142+K142</f>
        <v>12214.230376344085</v>
      </c>
    </row>
    <row r="143" spans="1:12" s="36" customFormat="1">
      <c r="A143" s="35"/>
      <c r="B143" s="35" t="s">
        <v>153</v>
      </c>
      <c r="C143" s="17">
        <v>999999</v>
      </c>
      <c r="D143" s="17"/>
      <c r="E143" s="17">
        <v>356315</v>
      </c>
      <c r="F143" s="17">
        <v>494630</v>
      </c>
      <c r="G143" s="27">
        <f t="shared" ref="G143:G148" si="20">SUM(C143:F143)</f>
        <v>1850944</v>
      </c>
      <c r="H143" s="27">
        <v>1545.6973790322579</v>
      </c>
      <c r="I143" s="27"/>
      <c r="J143" s="27">
        <v>550.75571236559142</v>
      </c>
      <c r="K143" s="27">
        <v>764.54905913978496</v>
      </c>
      <c r="L143" s="27">
        <f t="shared" ref="L143:L148" si="21">SUM(H143:K143)</f>
        <v>2861.0021505376344</v>
      </c>
    </row>
    <row r="144" spans="1:12" s="36" customFormat="1">
      <c r="A144" s="35"/>
      <c r="B144" s="35" t="s">
        <v>154</v>
      </c>
      <c r="C144" s="17"/>
      <c r="D144" s="17"/>
      <c r="E144" s="17">
        <v>1715413</v>
      </c>
      <c r="F144" s="17">
        <v>1387356</v>
      </c>
      <c r="G144" s="27">
        <f t="shared" si="20"/>
        <v>3102769</v>
      </c>
      <c r="H144" s="27"/>
      <c r="I144" s="27"/>
      <c r="J144" s="27">
        <v>2651.5120295698921</v>
      </c>
      <c r="K144" s="27">
        <v>2144.4346774193546</v>
      </c>
      <c r="L144" s="27">
        <f t="shared" si="21"/>
        <v>4795.9467069892471</v>
      </c>
    </row>
    <row r="145" spans="1:12" s="36" customFormat="1">
      <c r="A145" s="35"/>
      <c r="B145" s="35" t="s">
        <v>155</v>
      </c>
      <c r="C145" s="17"/>
      <c r="D145" s="17"/>
      <c r="E145" s="17">
        <v>862888</v>
      </c>
      <c r="F145" s="17"/>
      <c r="G145" s="27">
        <f t="shared" si="20"/>
        <v>862888</v>
      </c>
      <c r="H145" s="27"/>
      <c r="I145" s="27"/>
      <c r="J145" s="27">
        <v>1333.7650537634406</v>
      </c>
      <c r="K145" s="27"/>
      <c r="L145" s="27">
        <f t="shared" si="21"/>
        <v>1333.7650537634406</v>
      </c>
    </row>
    <row r="146" spans="1:12" s="36" customFormat="1">
      <c r="A146" s="35"/>
      <c r="B146" s="35" t="s">
        <v>156</v>
      </c>
      <c r="C146" s="17"/>
      <c r="D146" s="17"/>
      <c r="E146" s="17">
        <v>575125</v>
      </c>
      <c r="F146" s="17">
        <v>883394</v>
      </c>
      <c r="G146" s="27">
        <f t="shared" si="20"/>
        <v>1458519</v>
      </c>
      <c r="H146" s="27"/>
      <c r="I146" s="27"/>
      <c r="J146" s="27">
        <v>888.97009408602139</v>
      </c>
      <c r="K146" s="27">
        <v>1365.4611559139782</v>
      </c>
      <c r="L146" s="27">
        <f t="shared" si="21"/>
        <v>2254.4312499999996</v>
      </c>
    </row>
    <row r="147" spans="1:12" s="36" customFormat="1">
      <c r="A147" s="35"/>
      <c r="B147" s="35" t="s">
        <v>157</v>
      </c>
      <c r="C147" s="17"/>
      <c r="D147" s="17"/>
      <c r="E147" s="17">
        <v>82901</v>
      </c>
      <c r="F147" s="17">
        <v>151072</v>
      </c>
      <c r="G147" s="27">
        <f t="shared" si="20"/>
        <v>233973</v>
      </c>
      <c r="H147" s="27"/>
      <c r="I147" s="27"/>
      <c r="J147" s="27">
        <v>128.13998655913977</v>
      </c>
      <c r="K147" s="27">
        <v>233.51182795698924</v>
      </c>
      <c r="L147" s="27">
        <f t="shared" si="21"/>
        <v>361.65181451612898</v>
      </c>
    </row>
    <row r="148" spans="1:12" s="36" customFormat="1">
      <c r="A148" s="35"/>
      <c r="B148" s="35" t="s">
        <v>158</v>
      </c>
      <c r="C148" s="17"/>
      <c r="D148" s="17"/>
      <c r="E148" s="17">
        <v>392983</v>
      </c>
      <c r="F148" s="17"/>
      <c r="G148" s="27">
        <f t="shared" si="20"/>
        <v>392983</v>
      </c>
      <c r="H148" s="27"/>
      <c r="I148" s="27"/>
      <c r="J148" s="27">
        <v>607.43340053763438</v>
      </c>
      <c r="K148" s="27"/>
      <c r="L148" s="27">
        <f t="shared" si="21"/>
        <v>607.43340053763438</v>
      </c>
    </row>
    <row r="149" spans="1:12" s="36" customFormat="1">
      <c r="A149" s="23">
        <v>48</v>
      </c>
      <c r="B149" s="24" t="s">
        <v>80</v>
      </c>
      <c r="C149" s="25">
        <v>1081612</v>
      </c>
      <c r="D149" s="25">
        <v>125396</v>
      </c>
      <c r="E149" s="42">
        <v>4568402</v>
      </c>
      <c r="F149" s="25">
        <v>1478086</v>
      </c>
      <c r="G149" s="25">
        <f>SUM(C149:F149)</f>
        <v>7253496</v>
      </c>
      <c r="H149" s="26">
        <v>1671.8465053763439</v>
      </c>
      <c r="I149" s="26">
        <v>193.82446236559136</v>
      </c>
      <c r="J149" s="26">
        <v>7061.3740591397845</v>
      </c>
      <c r="K149" s="26">
        <v>2284.6759408602152</v>
      </c>
      <c r="L149" s="26">
        <f>H149+I149+J149+K149</f>
        <v>11211.720967741936</v>
      </c>
    </row>
    <row r="150" spans="1:12" s="36" customFormat="1">
      <c r="A150" s="35"/>
      <c r="B150" s="35" t="s">
        <v>159</v>
      </c>
      <c r="C150" s="17">
        <v>1081612</v>
      </c>
      <c r="D150" s="17">
        <v>125396</v>
      </c>
      <c r="E150" s="17">
        <v>2313816</v>
      </c>
      <c r="F150" s="17">
        <v>987747</v>
      </c>
      <c r="G150" s="27">
        <f>C150+D150+E150+F150</f>
        <v>4508571</v>
      </c>
      <c r="H150" s="27">
        <v>1671.8465053763439</v>
      </c>
      <c r="I150" s="27">
        <v>193.82446236559136</v>
      </c>
      <c r="J150" s="27">
        <v>3576.4629032258063</v>
      </c>
      <c r="K150" s="27">
        <v>1526.7594758064515</v>
      </c>
      <c r="L150" s="27">
        <f>H150+I150+J150+K150</f>
        <v>6968.8933467741936</v>
      </c>
    </row>
    <row r="151" spans="1:12" s="36" customFormat="1">
      <c r="A151" s="35"/>
      <c r="B151" s="35" t="s">
        <v>160</v>
      </c>
      <c r="C151" s="17"/>
      <c r="D151" s="17"/>
      <c r="E151" s="17">
        <v>2159062</v>
      </c>
      <c r="F151" s="17">
        <v>469533</v>
      </c>
      <c r="G151" s="27">
        <f>C151+D151+E151+F151</f>
        <v>2628595</v>
      </c>
      <c r="H151" s="27"/>
      <c r="I151" s="27"/>
      <c r="J151" s="27">
        <v>3337.2598118279566</v>
      </c>
      <c r="K151" s="27">
        <v>725.75665322580642</v>
      </c>
      <c r="L151" s="27">
        <f>H151+I151+J151+K151</f>
        <v>4063.0164650537631</v>
      </c>
    </row>
    <row r="152" spans="1:12" s="36" customFormat="1">
      <c r="A152" s="35"/>
      <c r="B152" s="35" t="s">
        <v>161</v>
      </c>
      <c r="C152" s="17"/>
      <c r="D152" s="17"/>
      <c r="E152" s="17">
        <v>95524</v>
      </c>
      <c r="F152" s="17">
        <v>20806</v>
      </c>
      <c r="G152" s="27">
        <f>C152+D152+E152+F152</f>
        <v>116330</v>
      </c>
      <c r="H152" s="27"/>
      <c r="I152" s="27"/>
      <c r="J152" s="27">
        <v>147.65134408602151</v>
      </c>
      <c r="K152" s="27">
        <v>32.159811827956986</v>
      </c>
      <c r="L152" s="27">
        <f>H152+I152+J152+K152</f>
        <v>179.8111559139785</v>
      </c>
    </row>
    <row r="153" spans="1:12" s="36" customFormat="1">
      <c r="A153" s="23">
        <v>49</v>
      </c>
      <c r="B153" s="24" t="s">
        <v>81</v>
      </c>
      <c r="C153" s="25">
        <v>193791</v>
      </c>
      <c r="D153" s="25">
        <v>9688</v>
      </c>
      <c r="E153" s="43">
        <v>6740953</v>
      </c>
      <c r="F153" s="41">
        <v>5194743</v>
      </c>
      <c r="G153" s="25">
        <f>SUM(C153:F153)</f>
        <v>12139175</v>
      </c>
      <c r="H153" s="26">
        <v>299.54254032258063</v>
      </c>
      <c r="I153" s="26">
        <v>14.974731182795697</v>
      </c>
      <c r="J153" s="26">
        <v>10419.48380376344</v>
      </c>
      <c r="K153" s="26">
        <v>8029.5086693548383</v>
      </c>
      <c r="L153" s="26">
        <f>H153+I153+J153+K153</f>
        <v>18763.509744623654</v>
      </c>
    </row>
    <row r="154" spans="1:12" s="36" customFormat="1">
      <c r="A154" s="35"/>
      <c r="B154" s="35" t="s">
        <v>162</v>
      </c>
      <c r="C154" s="17">
        <v>193791</v>
      </c>
      <c r="D154" s="17">
        <v>9688</v>
      </c>
      <c r="E154" s="17">
        <v>6740953</v>
      </c>
      <c r="F154" s="17">
        <v>5194743</v>
      </c>
      <c r="G154" s="17">
        <f>G153</f>
        <v>12139175</v>
      </c>
      <c r="H154" s="27"/>
      <c r="I154" s="27">
        <v>14.974731182795697</v>
      </c>
      <c r="J154" s="27">
        <v>10419.48380376344</v>
      </c>
      <c r="K154" s="27">
        <v>8029.5086693548383</v>
      </c>
      <c r="L154" s="27">
        <f t="shared" ref="L154:L165" si="22">H154+I154+J154+K154</f>
        <v>18463.967204301072</v>
      </c>
    </row>
    <row r="155" spans="1:12" s="36" customFormat="1">
      <c r="A155" s="23">
        <v>50</v>
      </c>
      <c r="B155" s="24" t="s">
        <v>83</v>
      </c>
      <c r="C155" s="25">
        <v>14393</v>
      </c>
      <c r="D155" s="25">
        <v>0</v>
      </c>
      <c r="E155" s="42">
        <v>963648</v>
      </c>
      <c r="F155" s="25">
        <v>1168355</v>
      </c>
      <c r="G155" s="25">
        <f t="shared" ref="G155:G166" si="23">SUM(C155:F155)</f>
        <v>2146396</v>
      </c>
      <c r="H155" s="26">
        <v>22.247244623655909</v>
      </c>
      <c r="I155" s="26" t="s">
        <v>205</v>
      </c>
      <c r="J155" s="26">
        <v>1489.5096774193548</v>
      </c>
      <c r="K155" s="26">
        <v>1805.9250672043008</v>
      </c>
      <c r="L155" s="26">
        <f t="shared" si="22"/>
        <v>3317.6819892473113</v>
      </c>
    </row>
    <row r="156" spans="1:12" s="36" customFormat="1">
      <c r="A156" s="35"/>
      <c r="B156" s="35" t="s">
        <v>163</v>
      </c>
      <c r="C156" s="17">
        <v>14393</v>
      </c>
      <c r="D156" s="17"/>
      <c r="E156" s="17">
        <v>963648</v>
      </c>
      <c r="F156" s="17">
        <v>1168355</v>
      </c>
      <c r="G156" s="27">
        <f t="shared" si="23"/>
        <v>2146396</v>
      </c>
      <c r="H156" s="27">
        <v>22.247244623655909</v>
      </c>
      <c r="I156" s="27"/>
      <c r="J156" s="27">
        <v>1489.5096774193548</v>
      </c>
      <c r="K156" s="27">
        <v>1805.9250672043008</v>
      </c>
      <c r="L156" s="27">
        <f t="shared" si="22"/>
        <v>3317.6819892473113</v>
      </c>
    </row>
    <row r="157" spans="1:12" s="36" customFormat="1">
      <c r="A157" s="23">
        <v>51</v>
      </c>
      <c r="B157" s="24" t="s">
        <v>85</v>
      </c>
      <c r="C157" s="25">
        <v>94196</v>
      </c>
      <c r="D157" s="25">
        <v>0</v>
      </c>
      <c r="E157" s="25">
        <v>2746724</v>
      </c>
      <c r="F157" s="25">
        <v>1170603</v>
      </c>
      <c r="G157" s="25">
        <f t="shared" si="23"/>
        <v>4011523</v>
      </c>
      <c r="H157" s="26">
        <v>145.59865591397849</v>
      </c>
      <c r="I157" s="26" t="s">
        <v>205</v>
      </c>
      <c r="J157" s="26">
        <v>4245.6083333333336</v>
      </c>
      <c r="K157" s="26">
        <v>1809.3997983870966</v>
      </c>
      <c r="L157" s="26">
        <f t="shared" si="22"/>
        <v>6200.6067876344086</v>
      </c>
    </row>
    <row r="158" spans="1:12" s="36" customFormat="1">
      <c r="A158" s="35"/>
      <c r="B158" s="35" t="s">
        <v>164</v>
      </c>
      <c r="C158" s="17">
        <v>94196</v>
      </c>
      <c r="D158" s="17"/>
      <c r="E158" s="17">
        <v>178537.06</v>
      </c>
      <c r="F158" s="17">
        <v>139301.75699999998</v>
      </c>
      <c r="G158" s="27">
        <f t="shared" si="23"/>
        <v>412034.81699999998</v>
      </c>
      <c r="H158" s="27">
        <v>145.59865591397849</v>
      </c>
      <c r="I158" s="27"/>
      <c r="J158" s="27">
        <v>275.96454166666666</v>
      </c>
      <c r="K158" s="27">
        <v>215.3185760080645</v>
      </c>
      <c r="L158" s="27">
        <f t="shared" si="22"/>
        <v>636.88177358870962</v>
      </c>
    </row>
    <row r="159" spans="1:12" s="36" customFormat="1">
      <c r="A159" s="35"/>
      <c r="B159" s="35" t="s">
        <v>165</v>
      </c>
      <c r="C159" s="17"/>
      <c r="D159" s="17"/>
      <c r="E159" s="17">
        <v>71414.823999999993</v>
      </c>
      <c r="F159" s="17"/>
      <c r="G159" s="27">
        <f t="shared" si="23"/>
        <v>71414.823999999993</v>
      </c>
      <c r="H159" s="27"/>
      <c r="I159" s="27"/>
      <c r="J159" s="27">
        <v>110.38581666666664</v>
      </c>
      <c r="K159" s="27"/>
      <c r="L159" s="27">
        <f t="shared" si="22"/>
        <v>110.38581666666664</v>
      </c>
    </row>
    <row r="160" spans="1:12" s="36" customFormat="1">
      <c r="A160" s="35"/>
      <c r="B160" s="35" t="s">
        <v>166</v>
      </c>
      <c r="C160" s="17"/>
      <c r="D160" s="17"/>
      <c r="E160" s="17">
        <v>219737.92</v>
      </c>
      <c r="F160" s="17">
        <v>49165.326000000001</v>
      </c>
      <c r="G160" s="27">
        <f t="shared" si="23"/>
        <v>268903.24600000004</v>
      </c>
      <c r="H160" s="27"/>
      <c r="I160" s="27"/>
      <c r="J160" s="27">
        <v>339.64866666666666</v>
      </c>
      <c r="K160" s="27">
        <v>75.994791532258063</v>
      </c>
      <c r="L160" s="27">
        <f t="shared" si="22"/>
        <v>415.64345819892469</v>
      </c>
    </row>
    <row r="161" spans="1:12" s="36" customFormat="1">
      <c r="A161" s="35"/>
      <c r="B161" s="35" t="s">
        <v>167</v>
      </c>
      <c r="C161" s="17"/>
      <c r="D161" s="17"/>
      <c r="E161" s="17">
        <v>922899.26400000008</v>
      </c>
      <c r="F161" s="17">
        <v>258703.26300000001</v>
      </c>
      <c r="G161" s="27">
        <f t="shared" si="23"/>
        <v>1181602.527</v>
      </c>
      <c r="H161" s="27"/>
      <c r="I161" s="27"/>
      <c r="J161" s="27">
        <v>1426.5244</v>
      </c>
      <c r="K161" s="27">
        <v>399.87735544354837</v>
      </c>
      <c r="L161" s="27">
        <f t="shared" si="22"/>
        <v>1826.4017554435484</v>
      </c>
    </row>
    <row r="162" spans="1:12" s="36" customFormat="1">
      <c r="A162" s="35"/>
      <c r="B162" s="35" t="s">
        <v>168</v>
      </c>
      <c r="C162" s="17"/>
      <c r="D162" s="17"/>
      <c r="E162" s="17">
        <v>966846.84800000011</v>
      </c>
      <c r="F162" s="17">
        <v>475264.81799999997</v>
      </c>
      <c r="G162" s="27">
        <f t="shared" si="23"/>
        <v>1442111.6660000002</v>
      </c>
      <c r="H162" s="27"/>
      <c r="I162" s="27"/>
      <c r="J162" s="27">
        <v>1494.4541333333334</v>
      </c>
      <c r="K162" s="27">
        <v>734.61631814516113</v>
      </c>
      <c r="L162" s="27">
        <f t="shared" si="22"/>
        <v>2229.0704514784948</v>
      </c>
    </row>
    <row r="163" spans="1:12" s="36" customFormat="1">
      <c r="A163" s="35"/>
      <c r="B163" s="35" t="s">
        <v>169</v>
      </c>
      <c r="C163" s="17"/>
      <c r="D163" s="17"/>
      <c r="E163" s="17">
        <v>153816.54399999999</v>
      </c>
      <c r="F163" s="17">
        <v>87795.224999999991</v>
      </c>
      <c r="G163" s="27">
        <f t="shared" si="23"/>
        <v>241611.76899999997</v>
      </c>
      <c r="H163" s="27"/>
      <c r="I163" s="27"/>
      <c r="J163" s="27">
        <v>237.75406666666663</v>
      </c>
      <c r="K163" s="27">
        <v>135.70498487903222</v>
      </c>
      <c r="L163" s="27">
        <f t="shared" si="22"/>
        <v>373.45905154569886</v>
      </c>
    </row>
    <row r="164" spans="1:12" s="36" customFormat="1">
      <c r="A164" s="35"/>
      <c r="B164" s="35" t="s">
        <v>170</v>
      </c>
      <c r="C164" s="17"/>
      <c r="D164" s="17"/>
      <c r="E164" s="17">
        <v>140082.924</v>
      </c>
      <c r="F164" s="17">
        <v>57359.546999999999</v>
      </c>
      <c r="G164" s="27">
        <f t="shared" si="23"/>
        <v>197442.47099999999</v>
      </c>
      <c r="H164" s="27"/>
      <c r="I164" s="27"/>
      <c r="J164" s="27">
        <v>216.52602499999998</v>
      </c>
      <c r="K164" s="27">
        <v>88.66059012096774</v>
      </c>
      <c r="L164" s="27">
        <f t="shared" si="22"/>
        <v>305.1866151209677</v>
      </c>
    </row>
    <row r="165" spans="1:12" s="36" customFormat="1">
      <c r="A165" s="35"/>
      <c r="B165" s="35" t="s">
        <v>171</v>
      </c>
      <c r="C165" s="17"/>
      <c r="D165" s="17"/>
      <c r="E165" s="17">
        <v>93388.616000000009</v>
      </c>
      <c r="F165" s="17">
        <v>103013.064</v>
      </c>
      <c r="G165" s="27">
        <f t="shared" si="23"/>
        <v>196401.68</v>
      </c>
      <c r="H165" s="27"/>
      <c r="I165" s="27"/>
      <c r="J165" s="27">
        <v>144.35068333333334</v>
      </c>
      <c r="K165" s="27">
        <v>159.22718225806449</v>
      </c>
      <c r="L165" s="27">
        <f t="shared" si="22"/>
        <v>303.57786559139782</v>
      </c>
    </row>
    <row r="166" spans="1:12" s="36" customFormat="1">
      <c r="A166" s="23">
        <v>52</v>
      </c>
      <c r="B166" s="24" t="s">
        <v>87</v>
      </c>
      <c r="C166" s="25">
        <v>335525</v>
      </c>
      <c r="D166" s="25">
        <v>0</v>
      </c>
      <c r="E166" s="42">
        <v>1624764</v>
      </c>
      <c r="F166" s="25">
        <v>725212</v>
      </c>
      <c r="G166" s="25">
        <f t="shared" si="23"/>
        <v>2685501</v>
      </c>
      <c r="H166" s="26">
        <v>518.62063172043008</v>
      </c>
      <c r="I166" s="26" t="s">
        <v>205</v>
      </c>
      <c r="J166" s="26">
        <v>2511.3959677419357</v>
      </c>
      <c r="K166" s="26">
        <v>1120.9594086021505</v>
      </c>
      <c r="L166" s="26">
        <f>H166+I166+J166+K166</f>
        <v>4150.9760080645165</v>
      </c>
    </row>
    <row r="167" spans="1:12" s="36" customFormat="1">
      <c r="A167" s="35"/>
      <c r="B167" s="35" t="s">
        <v>172</v>
      </c>
      <c r="C167" s="17">
        <v>335525</v>
      </c>
      <c r="D167" s="17">
        <v>0</v>
      </c>
      <c r="E167" s="17">
        <v>1624764</v>
      </c>
      <c r="F167" s="17">
        <v>725212</v>
      </c>
      <c r="G167" s="27">
        <f>G166*100%</f>
        <v>2685501</v>
      </c>
      <c r="H167" s="27">
        <v>518.62063172043008</v>
      </c>
      <c r="I167" s="27"/>
      <c r="J167" s="27">
        <v>2511.3959677419357</v>
      </c>
      <c r="K167" s="27">
        <v>1120.9594086021505</v>
      </c>
      <c r="L167" s="27">
        <f>SUM(H167:K167)</f>
        <v>4150.9760080645165</v>
      </c>
    </row>
    <row r="168" spans="1:12" s="36" customFormat="1">
      <c r="A168" s="23">
        <v>53</v>
      </c>
      <c r="B168" s="24" t="s">
        <v>89</v>
      </c>
      <c r="C168" s="25">
        <v>24300</v>
      </c>
      <c r="D168" s="25">
        <v>19612</v>
      </c>
      <c r="E168" s="42">
        <v>2295060</v>
      </c>
      <c r="F168" s="25">
        <v>1319553</v>
      </c>
      <c r="G168" s="25">
        <f>SUM(C168:F168)</f>
        <v>3658525</v>
      </c>
      <c r="H168" s="26">
        <v>37.560483870967744</v>
      </c>
      <c r="I168" s="26">
        <v>30.314247311827955</v>
      </c>
      <c r="J168" s="26">
        <v>3547.4717741935483</v>
      </c>
      <c r="K168" s="26">
        <v>2039.6316532258063</v>
      </c>
      <c r="L168" s="26">
        <f t="shared" ref="L168:L206" si="24">SUM(H168:K168)</f>
        <v>5654.97815860215</v>
      </c>
    </row>
    <row r="169" spans="1:12" s="36" customFormat="1">
      <c r="A169" s="35"/>
      <c r="B169" s="35" t="s">
        <v>173</v>
      </c>
      <c r="C169" s="17">
        <v>24300</v>
      </c>
      <c r="D169" s="17">
        <v>19612</v>
      </c>
      <c r="E169" s="17">
        <v>2295060</v>
      </c>
      <c r="F169" s="17">
        <v>1319553</v>
      </c>
      <c r="G169" s="27">
        <f>G168*100%</f>
        <v>3658525</v>
      </c>
      <c r="H169" s="27"/>
      <c r="I169" s="27">
        <v>30.314247311827955</v>
      </c>
      <c r="J169" s="27">
        <v>3547.4717741935483</v>
      </c>
      <c r="K169" s="27">
        <v>2039.6316532258063</v>
      </c>
      <c r="L169" s="27">
        <f t="shared" si="24"/>
        <v>5617.4176747311822</v>
      </c>
    </row>
    <row r="170" spans="1:12" s="36" customFormat="1">
      <c r="A170" s="23">
        <v>54</v>
      </c>
      <c r="B170" s="24" t="s">
        <v>91</v>
      </c>
      <c r="C170" s="25">
        <v>0</v>
      </c>
      <c r="D170" s="25">
        <v>0</v>
      </c>
      <c r="E170" s="42">
        <v>145248</v>
      </c>
      <c r="F170" s="25">
        <v>203934</v>
      </c>
      <c r="G170" s="25">
        <f>SUM(C170:F170)</f>
        <v>349182</v>
      </c>
      <c r="H170" s="26" t="s">
        <v>205</v>
      </c>
      <c r="I170" s="26" t="s">
        <v>205</v>
      </c>
      <c r="J170" s="26">
        <v>224.5096774193548</v>
      </c>
      <c r="K170" s="26">
        <v>315.220564516129</v>
      </c>
      <c r="L170" s="26">
        <f t="shared" si="24"/>
        <v>539.73024193548383</v>
      </c>
    </row>
    <row r="171" spans="1:12" s="36" customFormat="1">
      <c r="A171" s="35"/>
      <c r="B171" s="35" t="s">
        <v>174</v>
      </c>
      <c r="C171" s="17"/>
      <c r="D171" s="17"/>
      <c r="E171" s="17">
        <v>145248</v>
      </c>
      <c r="F171" s="17">
        <v>203934</v>
      </c>
      <c r="G171" s="27">
        <f>G170</f>
        <v>349182</v>
      </c>
      <c r="H171" s="27"/>
      <c r="I171" s="27"/>
      <c r="J171" s="27">
        <v>224.5096774193548</v>
      </c>
      <c r="K171" s="27">
        <v>315.220564516129</v>
      </c>
      <c r="L171" s="27">
        <f t="shared" si="24"/>
        <v>539.73024193548383</v>
      </c>
    </row>
    <row r="172" spans="1:12" s="36" customFormat="1">
      <c r="A172" s="23">
        <v>55</v>
      </c>
      <c r="B172" s="24" t="s">
        <v>93</v>
      </c>
      <c r="C172" s="25">
        <v>1168460</v>
      </c>
      <c r="D172" s="25">
        <v>0</v>
      </c>
      <c r="E172" s="42">
        <v>6134471</v>
      </c>
      <c r="F172" s="25">
        <v>1284242.6200000001</v>
      </c>
      <c r="G172" s="25">
        <f>SUM(C172:F172)</f>
        <v>8587173.620000001</v>
      </c>
      <c r="H172" s="26">
        <v>1806.0873655913977</v>
      </c>
      <c r="I172" s="26" t="s">
        <v>205</v>
      </c>
      <c r="J172" s="26">
        <v>9482.0452284946223</v>
      </c>
      <c r="K172" s="26">
        <v>1985.0524368279569</v>
      </c>
      <c r="L172" s="26">
        <f t="shared" si="24"/>
        <v>13273.185030913977</v>
      </c>
    </row>
    <row r="173" spans="1:12" s="36" customFormat="1">
      <c r="A173" s="35"/>
      <c r="B173" s="35" t="s">
        <v>175</v>
      </c>
      <c r="C173" s="17">
        <v>1168460</v>
      </c>
      <c r="D173" s="17">
        <v>0</v>
      </c>
      <c r="E173" s="17">
        <v>6134471</v>
      </c>
      <c r="F173" s="17">
        <v>1284242.6200000001</v>
      </c>
      <c r="G173" s="27">
        <f>G172*100%</f>
        <v>8587173.620000001</v>
      </c>
      <c r="H173" s="27">
        <v>1806.0873655913977</v>
      </c>
      <c r="I173" s="27"/>
      <c r="J173" s="27">
        <v>9482.0452284946223</v>
      </c>
      <c r="K173" s="27">
        <v>1985.0524368279569</v>
      </c>
      <c r="L173" s="27">
        <f t="shared" si="24"/>
        <v>13273.185030913977</v>
      </c>
    </row>
    <row r="174" spans="1:12" s="36" customFormat="1">
      <c r="A174" s="23">
        <v>56</v>
      </c>
      <c r="B174" s="24" t="s">
        <v>94</v>
      </c>
      <c r="C174" s="25">
        <v>748904</v>
      </c>
      <c r="D174" s="25">
        <v>0</v>
      </c>
      <c r="E174" s="25">
        <v>2410561</v>
      </c>
      <c r="F174" s="25">
        <v>2747957</v>
      </c>
      <c r="G174" s="25">
        <f t="shared" ref="G174:G202" si="25">SUM(C174:F174)</f>
        <v>5907422</v>
      </c>
      <c r="H174" s="26">
        <v>1157.5801075268816</v>
      </c>
      <c r="I174" s="26" t="s">
        <v>205</v>
      </c>
      <c r="J174" s="26">
        <v>3726.0015456989245</v>
      </c>
      <c r="K174" s="26">
        <v>4247.514180107527</v>
      </c>
      <c r="L174" s="26">
        <f t="shared" si="24"/>
        <v>9131.0958333333328</v>
      </c>
    </row>
    <row r="175" spans="1:12" s="36" customFormat="1">
      <c r="A175" s="35"/>
      <c r="B175" s="35" t="s">
        <v>176</v>
      </c>
      <c r="C175" s="17">
        <v>748904</v>
      </c>
      <c r="D175" s="17"/>
      <c r="E175" s="17">
        <v>2026559</v>
      </c>
      <c r="F175" s="17">
        <v>2433514</v>
      </c>
      <c r="G175" s="27">
        <f>SUM(C175:F175)</f>
        <v>5208977</v>
      </c>
      <c r="H175" s="27">
        <v>1157.5801075268816</v>
      </c>
      <c r="I175" s="27"/>
      <c r="J175" s="27">
        <v>3132.4500672043009</v>
      </c>
      <c r="K175" s="27">
        <v>3761.4799731182793</v>
      </c>
      <c r="L175" s="27">
        <f t="shared" si="24"/>
        <v>8051.5101478494616</v>
      </c>
    </row>
    <row r="176" spans="1:12" s="36" customFormat="1">
      <c r="A176" s="35"/>
      <c r="B176" s="35" t="s">
        <v>177</v>
      </c>
      <c r="C176" s="17"/>
      <c r="D176" s="17"/>
      <c r="E176" s="17">
        <v>384002</v>
      </c>
      <c r="F176" s="17">
        <v>248157</v>
      </c>
      <c r="G176" s="27">
        <f t="shared" si="25"/>
        <v>632159</v>
      </c>
      <c r="H176" s="27"/>
      <c r="I176" s="27"/>
      <c r="J176" s="27">
        <v>593.55147849462355</v>
      </c>
      <c r="K176" s="27">
        <v>383.57600806451615</v>
      </c>
      <c r="L176" s="27">
        <f t="shared" si="24"/>
        <v>977.1274865591397</v>
      </c>
    </row>
    <row r="177" spans="1:12" s="36" customFormat="1">
      <c r="A177" s="35"/>
      <c r="B177" s="35" t="s">
        <v>178</v>
      </c>
      <c r="C177" s="17"/>
      <c r="D177" s="17"/>
      <c r="E177" s="17"/>
      <c r="F177" s="17">
        <v>66286</v>
      </c>
      <c r="G177" s="27">
        <f t="shared" si="25"/>
        <v>66286</v>
      </c>
      <c r="H177" s="27"/>
      <c r="I177" s="27"/>
      <c r="J177" s="27"/>
      <c r="K177" s="27">
        <v>102.45819892473118</v>
      </c>
      <c r="L177" s="27">
        <f t="shared" si="24"/>
        <v>102.45819892473118</v>
      </c>
    </row>
    <row r="178" spans="1:12" s="36" customFormat="1">
      <c r="A178" s="23">
        <v>57</v>
      </c>
      <c r="B178" s="24" t="s">
        <v>96</v>
      </c>
      <c r="C178" s="25">
        <v>676651</v>
      </c>
      <c r="D178" s="25">
        <v>0</v>
      </c>
      <c r="E178" s="25">
        <v>2036852</v>
      </c>
      <c r="F178" s="25">
        <v>1853872</v>
      </c>
      <c r="G178" s="25">
        <f t="shared" si="25"/>
        <v>4567375</v>
      </c>
      <c r="H178" s="26">
        <v>1045.8987231182796</v>
      </c>
      <c r="I178" s="26" t="s">
        <v>205</v>
      </c>
      <c r="J178" s="26">
        <v>3148.3599462365587</v>
      </c>
      <c r="K178" s="26">
        <v>2865.5279569892473</v>
      </c>
      <c r="L178" s="26">
        <f t="shared" si="24"/>
        <v>7059.7866263440856</v>
      </c>
    </row>
    <row r="179" spans="1:12" s="36" customFormat="1">
      <c r="A179" s="35"/>
      <c r="B179" s="35" t="s">
        <v>179</v>
      </c>
      <c r="C179" s="17">
        <v>676651</v>
      </c>
      <c r="D179" s="17"/>
      <c r="E179" s="17">
        <v>2036852</v>
      </c>
      <c r="F179" s="17">
        <v>1853872</v>
      </c>
      <c r="G179" s="27">
        <f t="shared" si="25"/>
        <v>4567375</v>
      </c>
      <c r="H179" s="27">
        <v>1045.8987231182796</v>
      </c>
      <c r="I179" s="27"/>
      <c r="J179" s="27">
        <v>3148.3599462365587</v>
      </c>
      <c r="K179" s="27">
        <v>2865.5279569892473</v>
      </c>
      <c r="L179" s="27">
        <f t="shared" si="24"/>
        <v>7059.7866263440856</v>
      </c>
    </row>
    <row r="180" spans="1:12" s="36" customFormat="1">
      <c r="A180" s="23">
        <v>58</v>
      </c>
      <c r="B180" s="24" t="s">
        <v>97</v>
      </c>
      <c r="C180" s="25">
        <v>126888</v>
      </c>
      <c r="D180" s="25">
        <v>0</v>
      </c>
      <c r="E180" s="25">
        <v>1884605</v>
      </c>
      <c r="F180" s="25">
        <v>991610</v>
      </c>
      <c r="G180" s="25">
        <f t="shared" si="25"/>
        <v>3003103</v>
      </c>
      <c r="H180" s="26">
        <v>196.13064516129032</v>
      </c>
      <c r="I180" s="26" t="s">
        <v>205</v>
      </c>
      <c r="J180" s="26">
        <v>2913.0319220430106</v>
      </c>
      <c r="K180" s="26">
        <v>1532.7305107526879</v>
      </c>
      <c r="L180" s="26">
        <f t="shared" si="24"/>
        <v>4641.8930779569891</v>
      </c>
    </row>
    <row r="181" spans="1:12" s="36" customFormat="1">
      <c r="A181" s="35"/>
      <c r="B181" s="35" t="s">
        <v>180</v>
      </c>
      <c r="C181" s="17"/>
      <c r="D181" s="17"/>
      <c r="E181" s="17">
        <v>340848</v>
      </c>
      <c r="F181" s="17">
        <v>251617</v>
      </c>
      <c r="G181" s="27">
        <f t="shared" si="25"/>
        <v>592465</v>
      </c>
      <c r="H181" s="27"/>
      <c r="I181" s="27"/>
      <c r="J181" s="27">
        <v>526.8483870967741</v>
      </c>
      <c r="K181" s="27">
        <v>388.92412634408601</v>
      </c>
      <c r="L181" s="27">
        <f t="shared" si="24"/>
        <v>915.77251344086017</v>
      </c>
    </row>
    <row r="182" spans="1:12" s="36" customFormat="1">
      <c r="A182" s="35"/>
      <c r="B182" s="35" t="s">
        <v>181</v>
      </c>
      <c r="C182" s="17"/>
      <c r="D182" s="17"/>
      <c r="E182" s="17">
        <v>147916</v>
      </c>
      <c r="F182" s="17">
        <v>134386</v>
      </c>
      <c r="G182" s="27">
        <f t="shared" si="25"/>
        <v>282302</v>
      </c>
      <c r="H182" s="27"/>
      <c r="I182" s="27"/>
      <c r="J182" s="27">
        <v>228.63360215053763</v>
      </c>
      <c r="K182" s="27">
        <v>207.7202956989247</v>
      </c>
      <c r="L182" s="27">
        <f t="shared" si="24"/>
        <v>436.35389784946233</v>
      </c>
    </row>
    <row r="183" spans="1:12" s="36" customFormat="1">
      <c r="A183" s="35"/>
      <c r="B183" s="35" t="s">
        <v>182</v>
      </c>
      <c r="C183" s="17"/>
      <c r="D183" s="17"/>
      <c r="E183" s="17">
        <v>39671</v>
      </c>
      <c r="F183" s="17">
        <v>790</v>
      </c>
      <c r="G183" s="27">
        <f t="shared" si="25"/>
        <v>40461</v>
      </c>
      <c r="H183" s="27"/>
      <c r="I183" s="27"/>
      <c r="J183" s="27">
        <v>61.319422043010746</v>
      </c>
      <c r="K183" s="27">
        <v>1.2211021505376343</v>
      </c>
      <c r="L183" s="27">
        <f t="shared" si="24"/>
        <v>62.540524193548379</v>
      </c>
    </row>
    <row r="184" spans="1:12" s="36" customFormat="1">
      <c r="A184" s="35"/>
      <c r="B184" s="35" t="s">
        <v>211</v>
      </c>
      <c r="C184" s="17"/>
      <c r="D184" s="17"/>
      <c r="E184" s="17">
        <v>1266</v>
      </c>
      <c r="F184" s="17">
        <v>18801</v>
      </c>
      <c r="G184" s="27">
        <f t="shared" si="25"/>
        <v>20067</v>
      </c>
      <c r="H184" s="27"/>
      <c r="I184" s="27"/>
      <c r="J184" s="27"/>
      <c r="K184" s="27">
        <v>29.060685483870966</v>
      </c>
      <c r="L184" s="27">
        <f t="shared" si="24"/>
        <v>29.060685483870966</v>
      </c>
    </row>
    <row r="185" spans="1:12" s="36" customFormat="1">
      <c r="A185" s="35"/>
      <c r="B185" s="35" t="s">
        <v>184</v>
      </c>
      <c r="C185" s="17"/>
      <c r="D185" s="17"/>
      <c r="E185" s="17">
        <v>354952</v>
      </c>
      <c r="F185" s="17"/>
      <c r="G185" s="27">
        <f t="shared" si="25"/>
        <v>354952</v>
      </c>
      <c r="H185" s="27"/>
      <c r="I185" s="27"/>
      <c r="J185" s="27">
        <v>548.64892473118277</v>
      </c>
      <c r="K185" s="27"/>
      <c r="L185" s="27">
        <f t="shared" si="24"/>
        <v>548.64892473118277</v>
      </c>
    </row>
    <row r="186" spans="1:12" s="36" customFormat="1">
      <c r="A186" s="35"/>
      <c r="B186" s="35" t="s">
        <v>185</v>
      </c>
      <c r="C186" s="17">
        <v>126888</v>
      </c>
      <c r="D186" s="17"/>
      <c r="E186" s="17">
        <v>84805</v>
      </c>
      <c r="F186" s="17">
        <v>15538</v>
      </c>
      <c r="G186" s="27">
        <f t="shared" si="25"/>
        <v>227231</v>
      </c>
      <c r="H186" s="27">
        <v>196.13064516129032</v>
      </c>
      <c r="I186" s="27"/>
      <c r="J186" s="27">
        <v>131.08299731182794</v>
      </c>
      <c r="K186" s="27">
        <v>24.017069892473113</v>
      </c>
      <c r="L186" s="27">
        <f t="shared" si="24"/>
        <v>351.23071236559139</v>
      </c>
    </row>
    <row r="187" spans="1:12" s="36" customFormat="1">
      <c r="A187" s="35"/>
      <c r="B187" s="35" t="s">
        <v>186</v>
      </c>
      <c r="C187" s="17"/>
      <c r="D187" s="17"/>
      <c r="E187" s="17">
        <v>638791</v>
      </c>
      <c r="F187" s="17">
        <v>550428</v>
      </c>
      <c r="G187" s="27">
        <f t="shared" si="25"/>
        <v>1189219</v>
      </c>
      <c r="H187" s="27"/>
      <c r="I187" s="27"/>
      <c r="J187" s="27">
        <v>987.3785618279569</v>
      </c>
      <c r="K187" s="27">
        <v>850.79596774193544</v>
      </c>
      <c r="L187" s="27">
        <f t="shared" si="24"/>
        <v>1838.1745295698925</v>
      </c>
    </row>
    <row r="188" spans="1:12" s="36" customFormat="1">
      <c r="A188" s="35"/>
      <c r="B188" s="35" t="s">
        <v>187</v>
      </c>
      <c r="C188" s="17"/>
      <c r="D188" s="17"/>
      <c r="E188" s="17">
        <v>276356</v>
      </c>
      <c r="F188" s="17">
        <v>20050</v>
      </c>
      <c r="G188" s="27">
        <f t="shared" si="25"/>
        <v>296406</v>
      </c>
      <c r="H188" s="27"/>
      <c r="I188" s="27"/>
      <c r="J188" s="27">
        <v>427.16317204301072</v>
      </c>
      <c r="K188" s="27"/>
      <c r="L188" s="27">
        <f t="shared" si="24"/>
        <v>427.16317204301072</v>
      </c>
    </row>
    <row r="189" spans="1:12" s="36" customFormat="1">
      <c r="A189" s="18">
        <v>59</v>
      </c>
      <c r="B189" s="44" t="s">
        <v>99</v>
      </c>
      <c r="C189" s="20">
        <v>5263</v>
      </c>
      <c r="D189" s="20">
        <v>60611</v>
      </c>
      <c r="E189" s="20">
        <v>3952712</v>
      </c>
      <c r="F189" s="20">
        <v>1050046</v>
      </c>
      <c r="G189" s="20">
        <f t="shared" si="25"/>
        <v>5068632</v>
      </c>
      <c r="H189" s="21">
        <v>8.1350134408602148</v>
      </c>
      <c r="I189" s="21">
        <v>93.686357526881721</v>
      </c>
      <c r="J189" s="21">
        <v>6109.7026881720431</v>
      </c>
      <c r="K189" s="21">
        <v>1623.0549731182793</v>
      </c>
      <c r="L189" s="21">
        <f t="shared" si="24"/>
        <v>7834.5790322580642</v>
      </c>
    </row>
    <row r="190" spans="1:12" s="36" customFormat="1">
      <c r="A190" s="35"/>
      <c r="B190" s="35" t="s">
        <v>188</v>
      </c>
      <c r="C190" s="17"/>
      <c r="D190" s="17"/>
      <c r="E190" s="17">
        <v>1181728</v>
      </c>
      <c r="F190" s="17">
        <v>471672</v>
      </c>
      <c r="G190" s="27">
        <f t="shared" si="25"/>
        <v>1653400</v>
      </c>
      <c r="H190" s="27"/>
      <c r="I190" s="27"/>
      <c r="J190" s="27">
        <v>1826.5956989247309</v>
      </c>
      <c r="K190" s="27">
        <v>729.06290322580639</v>
      </c>
      <c r="L190" s="27">
        <f t="shared" si="24"/>
        <v>2555.6586021505373</v>
      </c>
    </row>
    <row r="191" spans="1:12" s="36" customFormat="1">
      <c r="A191" s="35"/>
      <c r="B191" s="35" t="s">
        <v>189</v>
      </c>
      <c r="C191" s="17"/>
      <c r="D191" s="17"/>
      <c r="E191" s="17">
        <v>934729</v>
      </c>
      <c r="F191" s="17">
        <v>66517</v>
      </c>
      <c r="G191" s="27">
        <f t="shared" si="25"/>
        <v>1001246</v>
      </c>
      <c r="H191" s="27"/>
      <c r="I191" s="27"/>
      <c r="J191" s="27">
        <v>1444.8096102150537</v>
      </c>
      <c r="K191" s="27">
        <v>102.81525537634408</v>
      </c>
      <c r="L191" s="27">
        <f t="shared" si="24"/>
        <v>1547.6248655913978</v>
      </c>
    </row>
    <row r="192" spans="1:12" s="36" customFormat="1">
      <c r="A192" s="35"/>
      <c r="B192" s="35" t="s">
        <v>190</v>
      </c>
      <c r="C192" s="17"/>
      <c r="D192" s="17">
        <v>60611</v>
      </c>
      <c r="E192" s="17">
        <v>548067</v>
      </c>
      <c r="F192" s="17">
        <v>213742</v>
      </c>
      <c r="G192" s="27">
        <f t="shared" si="25"/>
        <v>822420</v>
      </c>
      <c r="H192" s="27"/>
      <c r="I192" s="27">
        <v>93.686357526881721</v>
      </c>
      <c r="J192" s="27">
        <v>847.14657258064506</v>
      </c>
      <c r="K192" s="27">
        <v>330.38077956989247</v>
      </c>
      <c r="L192" s="27">
        <f t="shared" si="24"/>
        <v>1271.2137096774193</v>
      </c>
    </row>
    <row r="193" spans="1:13" s="36" customFormat="1">
      <c r="A193" s="35"/>
      <c r="B193" s="35" t="s">
        <v>191</v>
      </c>
      <c r="C193" s="17"/>
      <c r="D193" s="17"/>
      <c r="E193" s="17">
        <v>303402</v>
      </c>
      <c r="F193" s="17">
        <v>40616</v>
      </c>
      <c r="G193" s="27">
        <f t="shared" si="25"/>
        <v>344018</v>
      </c>
      <c r="H193" s="27"/>
      <c r="I193" s="27"/>
      <c r="J193" s="27">
        <v>468.96814516129029</v>
      </c>
      <c r="K193" s="27">
        <v>62.780107526881721</v>
      </c>
      <c r="L193" s="27">
        <f t="shared" si="24"/>
        <v>531.74825268817199</v>
      </c>
    </row>
    <row r="194" spans="1:13" s="36" customFormat="1">
      <c r="A194" s="35"/>
      <c r="B194" s="35" t="s">
        <v>192</v>
      </c>
      <c r="C194" s="17"/>
      <c r="D194" s="17"/>
      <c r="E194" s="17"/>
      <c r="F194" s="17">
        <v>16242</v>
      </c>
      <c r="G194" s="27">
        <f t="shared" si="25"/>
        <v>16242</v>
      </c>
      <c r="H194" s="27"/>
      <c r="I194" s="27"/>
      <c r="J194" s="27"/>
      <c r="K194" s="27">
        <v>25.105241935483871</v>
      </c>
      <c r="L194" s="27">
        <f t="shared" si="24"/>
        <v>25.105241935483871</v>
      </c>
    </row>
    <row r="195" spans="1:13" s="36" customFormat="1" ht="30">
      <c r="A195" s="35"/>
      <c r="B195" s="38" t="s">
        <v>193</v>
      </c>
      <c r="C195" s="17"/>
      <c r="D195" s="17"/>
      <c r="E195" s="17">
        <v>181485</v>
      </c>
      <c r="F195" s="17"/>
      <c r="G195" s="27">
        <f t="shared" si="25"/>
        <v>181485</v>
      </c>
      <c r="H195" s="27"/>
      <c r="I195" s="27"/>
      <c r="J195" s="27">
        <v>280.52116935483872</v>
      </c>
      <c r="K195" s="27"/>
      <c r="L195" s="27">
        <f t="shared" si="24"/>
        <v>280.52116935483872</v>
      </c>
    </row>
    <row r="196" spans="1:13" s="36" customFormat="1">
      <c r="A196" s="35"/>
      <c r="B196" s="35" t="s">
        <v>194</v>
      </c>
      <c r="C196" s="17"/>
      <c r="D196" s="17"/>
      <c r="E196" s="17">
        <v>747319</v>
      </c>
      <c r="F196" s="17">
        <v>224955</v>
      </c>
      <c r="G196" s="27">
        <f t="shared" si="25"/>
        <v>972274</v>
      </c>
      <c r="H196" s="27"/>
      <c r="I196" s="27"/>
      <c r="J196" s="27">
        <v>1155.1301747311827</v>
      </c>
      <c r="K196" s="27">
        <v>347.71270161290323</v>
      </c>
      <c r="L196" s="27">
        <f t="shared" si="24"/>
        <v>1502.8428763440859</v>
      </c>
    </row>
    <row r="197" spans="1:13" s="36" customFormat="1">
      <c r="A197" s="35"/>
      <c r="B197" s="35" t="s">
        <v>195</v>
      </c>
      <c r="C197" s="17"/>
      <c r="D197" s="17"/>
      <c r="E197" s="17">
        <v>20052</v>
      </c>
      <c r="F197" s="17"/>
      <c r="G197" s="27">
        <f t="shared" si="25"/>
        <v>20052</v>
      </c>
      <c r="H197" s="27"/>
      <c r="I197" s="27"/>
      <c r="J197" s="27">
        <v>30.994354838709675</v>
      </c>
      <c r="K197" s="27"/>
      <c r="L197" s="27">
        <f t="shared" si="24"/>
        <v>30.994354838709675</v>
      </c>
    </row>
    <row r="198" spans="1:13" s="36" customFormat="1">
      <c r="A198" s="35"/>
      <c r="B198" s="35" t="s">
        <v>196</v>
      </c>
      <c r="C198" s="17"/>
      <c r="D198" s="17"/>
      <c r="E198" s="17">
        <v>35930</v>
      </c>
      <c r="F198" s="17">
        <v>16302</v>
      </c>
      <c r="G198" s="27">
        <f t="shared" si="25"/>
        <v>52232</v>
      </c>
      <c r="H198" s="27"/>
      <c r="I198" s="27"/>
      <c r="J198" s="27">
        <v>55.5369623655914</v>
      </c>
      <c r="K198" s="27">
        <v>25.19798387096774</v>
      </c>
      <c r="L198" s="27">
        <f t="shared" si="24"/>
        <v>80.734946236559139</v>
      </c>
    </row>
    <row r="199" spans="1:13" s="36" customFormat="1">
      <c r="A199" s="45">
        <v>60</v>
      </c>
      <c r="B199" s="46" t="s">
        <v>100</v>
      </c>
      <c r="C199" s="47">
        <v>105411</v>
      </c>
      <c r="D199" s="47">
        <v>0</v>
      </c>
      <c r="E199" s="47">
        <v>3408692</v>
      </c>
      <c r="F199" s="47">
        <v>2680230</v>
      </c>
      <c r="G199" s="47">
        <f t="shared" si="25"/>
        <v>6194333</v>
      </c>
      <c r="H199" s="48">
        <v>162.93366935483871</v>
      </c>
      <c r="I199" s="48" t="s">
        <v>205</v>
      </c>
      <c r="J199" s="48">
        <v>5268.8115591397845</v>
      </c>
      <c r="K199" s="48">
        <v>4142.8286290322576</v>
      </c>
      <c r="L199" s="48">
        <f t="shared" si="24"/>
        <v>9574.5738575268806</v>
      </c>
    </row>
    <row r="200" spans="1:13" s="36" customFormat="1">
      <c r="A200" s="49"/>
      <c r="B200" s="50" t="s">
        <v>197</v>
      </c>
      <c r="C200" s="51"/>
      <c r="D200" s="51">
        <v>0</v>
      </c>
      <c r="E200" s="51">
        <v>2355171</v>
      </c>
      <c r="F200" s="51">
        <v>1785186</v>
      </c>
      <c r="G200" s="51">
        <f t="shared" si="25"/>
        <v>4140357</v>
      </c>
      <c r="H200" s="52"/>
      <c r="I200" s="52" t="s">
        <v>205</v>
      </c>
      <c r="J200" s="52">
        <v>3640.3852822580639</v>
      </c>
      <c r="K200" s="52">
        <v>2759.3600806451609</v>
      </c>
      <c r="L200" s="52">
        <f t="shared" si="24"/>
        <v>6399.7453629032243</v>
      </c>
    </row>
    <row r="201" spans="1:13" s="36" customFormat="1">
      <c r="A201" s="49"/>
      <c r="B201" s="50" t="s">
        <v>198</v>
      </c>
      <c r="C201" s="51">
        <v>105411</v>
      </c>
      <c r="D201" s="51"/>
      <c r="E201" s="51">
        <v>1053521</v>
      </c>
      <c r="F201" s="51">
        <v>895044</v>
      </c>
      <c r="G201" s="51">
        <f t="shared" si="25"/>
        <v>2053976</v>
      </c>
      <c r="H201" s="52">
        <v>162.93366935483871</v>
      </c>
      <c r="I201" s="52"/>
      <c r="J201" s="52">
        <v>1628.4262768817205</v>
      </c>
      <c r="K201" s="52">
        <v>1383.4685483870967</v>
      </c>
      <c r="L201" s="52">
        <f t="shared" si="24"/>
        <v>3174.8284946236558</v>
      </c>
    </row>
    <row r="202" spans="1:13" s="36" customFormat="1">
      <c r="A202" s="53">
        <v>61</v>
      </c>
      <c r="B202" s="54" t="s">
        <v>102</v>
      </c>
      <c r="C202" s="55">
        <v>482013</v>
      </c>
      <c r="D202" s="55">
        <v>0</v>
      </c>
      <c r="E202" s="55">
        <v>833181</v>
      </c>
      <c r="F202" s="55">
        <v>897519</v>
      </c>
      <c r="G202" s="55">
        <f t="shared" si="25"/>
        <v>2212713</v>
      </c>
      <c r="H202" s="56">
        <v>745.04697580645154</v>
      </c>
      <c r="I202" s="56" t="s">
        <v>205</v>
      </c>
      <c r="J202" s="56">
        <v>1287.8469758064516</v>
      </c>
      <c r="K202" s="56">
        <v>1387.2941532258064</v>
      </c>
      <c r="L202" s="56">
        <f t="shared" si="24"/>
        <v>3420.1881048387095</v>
      </c>
    </row>
    <row r="203" spans="1:13" s="36" customFormat="1">
      <c r="A203" s="57"/>
      <c r="B203" s="58" t="s">
        <v>199</v>
      </c>
      <c r="C203" s="59">
        <v>482013</v>
      </c>
      <c r="D203" s="59"/>
      <c r="E203" s="59">
        <v>91649.91</v>
      </c>
      <c r="F203" s="59">
        <v>107702.28</v>
      </c>
      <c r="G203" s="59">
        <f>SUM(C203:F203)</f>
        <v>681365.19000000006</v>
      </c>
      <c r="H203" s="9">
        <v>745.04697580645154</v>
      </c>
      <c r="I203" s="9"/>
      <c r="J203" s="9">
        <v>141.66316733870966</v>
      </c>
      <c r="K203" s="9">
        <v>166.47529838709676</v>
      </c>
      <c r="L203" s="9">
        <f t="shared" si="24"/>
        <v>1053.185441532258</v>
      </c>
    </row>
    <row r="204" spans="1:13" s="36" customFormat="1">
      <c r="A204" s="60"/>
      <c r="B204" s="58" t="s">
        <v>200</v>
      </c>
      <c r="C204" s="61"/>
      <c r="D204" s="61"/>
      <c r="E204" s="61">
        <v>741531.09</v>
      </c>
      <c r="F204" s="61">
        <v>789816.72</v>
      </c>
      <c r="G204" s="59">
        <f>SUM(C204:F204)</f>
        <v>1531347.81</v>
      </c>
      <c r="H204" s="62"/>
      <c r="I204" s="62"/>
      <c r="J204" s="62">
        <v>1146.1838084677418</v>
      </c>
      <c r="K204" s="62">
        <v>1220.8188548387095</v>
      </c>
      <c r="L204" s="9">
        <f t="shared" si="24"/>
        <v>2367.0026633064513</v>
      </c>
    </row>
    <row r="205" spans="1:13" s="36" customFormat="1">
      <c r="A205" s="63">
        <v>62</v>
      </c>
      <c r="B205" s="64" t="s">
        <v>103</v>
      </c>
      <c r="C205" s="65">
        <v>897526</v>
      </c>
      <c r="D205" s="65">
        <v>0</v>
      </c>
      <c r="E205" s="65">
        <v>3007272</v>
      </c>
      <c r="F205" s="65">
        <v>2410768</v>
      </c>
      <c r="G205" s="65">
        <f>SUM(C205:F205)</f>
        <v>6315566</v>
      </c>
      <c r="H205" s="13">
        <v>1387.3049731182793</v>
      </c>
      <c r="I205" s="13" t="s">
        <v>205</v>
      </c>
      <c r="J205" s="13">
        <v>4648.337096774193</v>
      </c>
      <c r="K205" s="13">
        <v>3726.3215053763442</v>
      </c>
      <c r="L205" s="13">
        <f t="shared" si="24"/>
        <v>9761.9635752688155</v>
      </c>
      <c r="M205" s="1"/>
    </row>
    <row r="206" spans="1:13">
      <c r="A206" s="66"/>
      <c r="B206" s="67" t="s">
        <v>201</v>
      </c>
      <c r="C206" s="68">
        <v>897526</v>
      </c>
      <c r="D206" s="68">
        <v>0</v>
      </c>
      <c r="E206" s="68">
        <v>3007272</v>
      </c>
      <c r="F206" s="68">
        <v>2410768</v>
      </c>
      <c r="G206" s="68">
        <f>SUM(C206:F206)</f>
        <v>6315566</v>
      </c>
      <c r="H206" s="31">
        <v>1387.3049731182793</v>
      </c>
      <c r="I206" s="31" t="s">
        <v>205</v>
      </c>
      <c r="J206" s="31">
        <v>4648.337096774193</v>
      </c>
      <c r="K206" s="31">
        <v>3726.3215053763442</v>
      </c>
      <c r="L206" s="31">
        <f t="shared" si="24"/>
        <v>9761.9635752688155</v>
      </c>
    </row>
    <row r="207" spans="1:13">
      <c r="A207" s="93"/>
      <c r="B207" s="69" t="s">
        <v>105</v>
      </c>
      <c r="C207" s="70">
        <f>C7+C9+C11+C16+C19+C22+C27+C33+C35+C37+C40+C42+C45+C47+C49+C56+C58+C60+C62+C66+C68+C71+C74+C76+C79+C81+C88+C95+C97+C100+C102+C104+C106+C112+C114+C116+C119+C121+C123+C131+C133+C135+C137+C140+C142+C149+C153+C155+C157+C166+C168+C170+C172+C174+C178+C180+C189+C199+C202+C205+C110+C108</f>
        <v>41570210</v>
      </c>
      <c r="D207" s="70">
        <f t="shared" ref="D207:F207" si="26">D7+D9+D11+D16+D19+D22+D27+D33+D35+D37+D40+D42+D45+D47+D49+D56+D58+D60+D62+D66+D68+D71+D74+D76+D79+D81+D88+D95+D97+D100+D102+D104+D106+D112+D114+D116+D119+D121+D123+D131+D133+D135+D137+D140+D142+D149+D153+D155+D157+D166+D168+D170+D172+D174+D178+D180+D189+D199+D202+D205+D110+D108</f>
        <v>3277862</v>
      </c>
      <c r="E207" s="70">
        <f t="shared" si="26"/>
        <v>148702959</v>
      </c>
      <c r="F207" s="70">
        <f t="shared" si="26"/>
        <v>84255825.620000005</v>
      </c>
      <c r="G207" s="70">
        <f>G7+G9+G11+G16+G19+G22+G27+G33+G35+G37+G40+G42+G45+G47+G49+G56+G58+G60+G62+G66+G68+G71+G74+G76+G79+G81+G88+G95+G97+G100+G102+G104+G106+G112+G114+G116+G119+G121+G123+G131+G133+G135+G137+G140+G142+G149+G153+G155+G157+G166+G168+G170+G172+G174+G178+G180+G189+G199+G202+G205+G110+G108</f>
        <v>277806856.62</v>
      </c>
      <c r="H207" s="70">
        <f t="shared" ref="H207:I207" si="27">H7+H9+H11+H16+H19+H22+H27+H33+H35+H37+H40+H42+H45+H47+H49+H56+H58+H60+H62+H66+H68+H71+H74+H76+H79+H81+H88+H95+H97+H100+H102+H104+H106+H112+H114+H116+H119+H121+H123+H131+H133+H135+H137+H140+H142+H149+H153+H155+H157+H166+H168+H170+H172+H174+H178+H180+H189+H199+H202+H205+H110+H108</f>
        <v>64255.028897849457</v>
      </c>
      <c r="I207" s="70">
        <f t="shared" si="27"/>
        <v>5066.5877688172031</v>
      </c>
      <c r="J207" s="70">
        <f>J7+J9+J11+J16+J19+J22+J27+J33+J35+J37+J40+J42+J45+J47+J49+J56+J58+J60+J62+J66+J68+J71+J74+J76+J79+J81+J88+J95+J97+J100+J102+J104+J106+J112+J114+J116+J119+J121+J123+J131+J133+J135+J137+J140+J142+J149+J153+J155+J157+J166+J168+J170+J172+J174+J178+J180+J189+J199+J202+J205+J110+J108</f>
        <v>229850.00383064512</v>
      </c>
      <c r="K207" s="70">
        <f t="shared" ref="K207:L207" si="28">K7+K9+K11+K16+K19+K22+K27+K33+K35+K37+K40+K42+K45+K47+K49+K56+K58+K60+K62+K66+K68+K71+K74+K76+K79+K81+K88+K95+K97+K100+K102+K104+K106+K112+K114+K116+K119+K121+K123+K131+K133+K135+K137+K140+K142+K149+K153+K155+K157+K166+K168+K170+K172+K174+K178+K180+K189+K199+K202+K205+K110+K108</f>
        <v>130234.13906317204</v>
      </c>
      <c r="L207" s="70">
        <f t="shared" si="28"/>
        <v>429405.7595604838</v>
      </c>
    </row>
    <row r="208" spans="1:13">
      <c r="C208" s="2" t="s">
        <v>202</v>
      </c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</sheetData>
  <sheetProtection selectLockedCells="1" selectUnlockedCells="1"/>
  <mergeCells count="6">
    <mergeCell ref="B1:L1"/>
    <mergeCell ref="B2:L2"/>
    <mergeCell ref="A4:A6"/>
    <mergeCell ref="B4:B6"/>
    <mergeCell ref="C4:G5"/>
    <mergeCell ref="H4:L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0"/>
  <sheetViews>
    <sheetView zoomScale="90" zoomScaleNormal="90" workbookViewId="0">
      <pane xSplit="1" ySplit="6" topLeftCell="B7" activePane="bottomRight" state="frozen"/>
      <selection pane="topRight" activeCell="I1" sqref="I1"/>
      <selection pane="bottomLeft" activeCell="A29" sqref="A29"/>
      <selection pane="bottomRight" activeCell="N26" sqref="N26"/>
    </sheetView>
  </sheetViews>
  <sheetFormatPr defaultColWidth="9" defaultRowHeight="15"/>
  <cols>
    <col min="1" max="1" width="4.5703125" style="1" customWidth="1"/>
    <col min="2" max="2" width="49.42578125" style="1" customWidth="1"/>
    <col min="3" max="6" width="12.28515625" style="2" customWidth="1"/>
    <col min="7" max="7" width="12.28515625" style="1" customWidth="1"/>
    <col min="8" max="12" width="10.28515625" style="1" customWidth="1"/>
    <col min="13" max="16384" width="9" style="1"/>
  </cols>
  <sheetData>
    <row r="1" spans="1:13" ht="15.7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3"/>
    </row>
    <row r="2" spans="1:13" ht="15.75">
      <c r="B2" s="101" t="s">
        <v>210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3"/>
    </row>
    <row r="3" spans="1:13">
      <c r="C3" s="4" t="s">
        <v>1</v>
      </c>
      <c r="D3" s="5"/>
      <c r="E3" s="5"/>
      <c r="F3" s="5"/>
      <c r="G3" s="5"/>
      <c r="H3" s="6"/>
      <c r="M3" s="7"/>
    </row>
    <row r="4" spans="1:13" ht="15" customHeight="1">
      <c r="A4" s="102" t="s">
        <v>2</v>
      </c>
      <c r="B4" s="103" t="s">
        <v>3</v>
      </c>
      <c r="C4" s="104" t="s">
        <v>4</v>
      </c>
      <c r="D4" s="104"/>
      <c r="E4" s="104"/>
      <c r="F4" s="104"/>
      <c r="G4" s="104"/>
      <c r="H4" s="104" t="s">
        <v>5</v>
      </c>
      <c r="I4" s="104"/>
      <c r="J4" s="104"/>
      <c r="K4" s="104"/>
      <c r="L4" s="104"/>
    </row>
    <row r="5" spans="1:13">
      <c r="A5" s="102"/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3">
      <c r="A6" s="102"/>
      <c r="B6" s="103"/>
      <c r="C6" s="8" t="s">
        <v>6</v>
      </c>
      <c r="D6" s="8" t="s">
        <v>7</v>
      </c>
      <c r="E6" s="8" t="s">
        <v>8</v>
      </c>
      <c r="F6" s="8" t="s">
        <v>9</v>
      </c>
      <c r="G6" s="75" t="s">
        <v>10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10</v>
      </c>
    </row>
    <row r="7" spans="1:13" s="14" customFormat="1">
      <c r="A7" s="10">
        <v>1</v>
      </c>
      <c r="B7" s="11" t="s">
        <v>203</v>
      </c>
      <c r="C7" s="12">
        <v>0</v>
      </c>
      <c r="D7" s="12">
        <v>0</v>
      </c>
      <c r="E7" s="12">
        <v>145274</v>
      </c>
      <c r="F7" s="12">
        <v>0</v>
      </c>
      <c r="G7" s="12">
        <f>SUM(C7:F7)</f>
        <v>145274</v>
      </c>
      <c r="H7" s="13" t="s">
        <v>205</v>
      </c>
      <c r="I7" s="13" t="s">
        <v>205</v>
      </c>
      <c r="J7" s="13">
        <v>224.54986559139783</v>
      </c>
      <c r="K7" s="13" t="s">
        <v>205</v>
      </c>
      <c r="L7" s="13">
        <f>H7+I7+J7+K7</f>
        <v>224.54986559139783</v>
      </c>
    </row>
    <row r="8" spans="1:13" s="14" customFormat="1">
      <c r="A8" s="15"/>
      <c r="B8" s="16" t="s">
        <v>204</v>
      </c>
      <c r="C8" s="17"/>
      <c r="D8" s="17"/>
      <c r="E8" s="17">
        <v>145274</v>
      </c>
      <c r="F8" s="17"/>
      <c r="G8" s="17">
        <f t="shared" ref="G8:L10" si="0">G7</f>
        <v>145274</v>
      </c>
      <c r="H8" s="17"/>
      <c r="I8" s="17"/>
      <c r="J8" s="17">
        <v>224.54986559139783</v>
      </c>
      <c r="K8" s="17"/>
      <c r="L8" s="17">
        <f t="shared" si="0"/>
        <v>224.54986559139783</v>
      </c>
    </row>
    <row r="9" spans="1:13" s="14" customFormat="1">
      <c r="A9" s="10">
        <v>2</v>
      </c>
      <c r="B9" s="11" t="s">
        <v>11</v>
      </c>
      <c r="C9" s="12">
        <v>507162</v>
      </c>
      <c r="D9" s="12">
        <v>181227</v>
      </c>
      <c r="E9" s="12">
        <v>1623969</v>
      </c>
      <c r="F9" s="12">
        <v>546872</v>
      </c>
      <c r="G9" s="12">
        <f>SUM(C9:F9)</f>
        <v>2859230</v>
      </c>
      <c r="H9" s="13">
        <v>783.91975806451603</v>
      </c>
      <c r="I9" s="13">
        <v>280.12237903225804</v>
      </c>
      <c r="J9" s="13">
        <v>2510.1671370967738</v>
      </c>
      <c r="K9" s="13">
        <v>845.29946236559124</v>
      </c>
      <c r="L9" s="13">
        <f>H9+I9+J9+K9</f>
        <v>4419.5087365591389</v>
      </c>
    </row>
    <row r="10" spans="1:13" s="14" customFormat="1">
      <c r="A10" s="15"/>
      <c r="B10" s="16" t="s">
        <v>13</v>
      </c>
      <c r="C10" s="17">
        <v>507162</v>
      </c>
      <c r="D10" s="17">
        <v>181227</v>
      </c>
      <c r="E10" s="17">
        <v>1623969</v>
      </c>
      <c r="F10" s="17">
        <v>546872</v>
      </c>
      <c r="G10" s="17">
        <f t="shared" si="0"/>
        <v>2859230</v>
      </c>
      <c r="H10" s="17">
        <v>783.91975806451603</v>
      </c>
      <c r="I10" s="17"/>
      <c r="J10" s="17">
        <v>2510.1671370967738</v>
      </c>
      <c r="K10" s="17">
        <v>845.29946236559124</v>
      </c>
      <c r="L10" s="17">
        <f t="shared" si="0"/>
        <v>4419.5087365591389</v>
      </c>
    </row>
    <row r="11" spans="1:13" s="14" customFormat="1">
      <c r="A11" s="18">
        <v>3</v>
      </c>
      <c r="B11" s="19" t="s">
        <v>12</v>
      </c>
      <c r="C11" s="20">
        <v>0</v>
      </c>
      <c r="D11" s="20">
        <v>0</v>
      </c>
      <c r="E11" s="20">
        <v>453050</v>
      </c>
      <c r="F11" s="20">
        <v>810627</v>
      </c>
      <c r="G11" s="20">
        <f>SUM(C11:F11)</f>
        <v>1263677</v>
      </c>
      <c r="H11" s="21" t="s">
        <v>205</v>
      </c>
      <c r="I11" s="21" t="s">
        <v>205</v>
      </c>
      <c r="J11" s="21">
        <v>700.2788978494624</v>
      </c>
      <c r="K11" s="21">
        <v>1252.9852822580644</v>
      </c>
      <c r="L11" s="21">
        <f t="shared" ref="L11:L33" si="1">H11+I11+J11+K11</f>
        <v>1953.264180107527</v>
      </c>
    </row>
    <row r="12" spans="1:13" s="14" customFormat="1">
      <c r="A12" s="16"/>
      <c r="B12" s="16" t="s">
        <v>16</v>
      </c>
      <c r="C12" s="17"/>
      <c r="D12" s="17"/>
      <c r="E12" s="17">
        <v>24917.75</v>
      </c>
      <c r="F12" s="17">
        <v>405313.5</v>
      </c>
      <c r="G12" s="17">
        <f>E12+F12</f>
        <v>430231.25</v>
      </c>
      <c r="H12" s="17"/>
      <c r="I12" s="17"/>
      <c r="J12" s="17">
        <v>38.51533938172043</v>
      </c>
      <c r="K12" s="17">
        <v>626.49264112903222</v>
      </c>
      <c r="L12" s="17">
        <f t="shared" si="1"/>
        <v>665.00798051075265</v>
      </c>
    </row>
    <row r="13" spans="1:13" s="14" customFormat="1">
      <c r="A13" s="16"/>
      <c r="B13" s="16" t="s">
        <v>18</v>
      </c>
      <c r="C13" s="17"/>
      <c r="D13" s="17"/>
      <c r="E13" s="17">
        <v>262769</v>
      </c>
      <c r="F13" s="17">
        <v>397207.23</v>
      </c>
      <c r="G13" s="17">
        <f>E13+F13</f>
        <v>659976.23</v>
      </c>
      <c r="H13" s="17"/>
      <c r="I13" s="17"/>
      <c r="J13" s="17">
        <v>406.16176075268817</v>
      </c>
      <c r="K13" s="17">
        <v>613.96278830645156</v>
      </c>
      <c r="L13" s="17">
        <f t="shared" si="1"/>
        <v>1020.1245490591398</v>
      </c>
    </row>
    <row r="14" spans="1:13" s="14" customFormat="1">
      <c r="A14" s="16"/>
      <c r="B14" s="16" t="s">
        <v>20</v>
      </c>
      <c r="C14" s="17"/>
      <c r="D14" s="17"/>
      <c r="E14" s="17">
        <v>49835.5</v>
      </c>
      <c r="F14" s="17">
        <v>8106.27</v>
      </c>
      <c r="G14" s="17">
        <f>E14+F14</f>
        <v>57941.770000000004</v>
      </c>
      <c r="H14" s="17"/>
      <c r="I14" s="17"/>
      <c r="J14" s="17">
        <v>77.030678763440861</v>
      </c>
      <c r="K14" s="17">
        <v>12.529852822580645</v>
      </c>
      <c r="L14" s="17">
        <f t="shared" si="1"/>
        <v>89.560531586021511</v>
      </c>
    </row>
    <row r="15" spans="1:13" s="14" customFormat="1">
      <c r="A15" s="22"/>
      <c r="B15" s="22" t="s">
        <v>22</v>
      </c>
      <c r="C15" s="17"/>
      <c r="D15" s="17"/>
      <c r="E15" s="17">
        <v>115527.75</v>
      </c>
      <c r="F15" s="17"/>
      <c r="G15" s="17">
        <f>E15+F15</f>
        <v>115527.75</v>
      </c>
      <c r="H15" s="17"/>
      <c r="I15" s="17"/>
      <c r="J15" s="17">
        <v>178.5711189516129</v>
      </c>
      <c r="K15" s="17"/>
      <c r="L15" s="17">
        <f t="shared" si="1"/>
        <v>178.5711189516129</v>
      </c>
    </row>
    <row r="16" spans="1:13" s="14" customFormat="1">
      <c r="A16" s="23">
        <v>4</v>
      </c>
      <c r="B16" s="24" t="s">
        <v>14</v>
      </c>
      <c r="C16" s="25">
        <v>15897767</v>
      </c>
      <c r="D16" s="25">
        <v>0</v>
      </c>
      <c r="E16" s="25">
        <v>1165234</v>
      </c>
      <c r="F16" s="25">
        <v>1261947</v>
      </c>
      <c r="G16" s="25">
        <f>SUM(C16:F16)</f>
        <v>18324948</v>
      </c>
      <c r="H16" s="26">
        <v>24573.161357526878</v>
      </c>
      <c r="I16" s="26" t="s">
        <v>205</v>
      </c>
      <c r="J16" s="26">
        <v>1801.1009408602149</v>
      </c>
      <c r="K16" s="26">
        <v>1950.5901209677418</v>
      </c>
      <c r="L16" s="26">
        <f t="shared" si="1"/>
        <v>28324.852419354836</v>
      </c>
    </row>
    <row r="17" spans="1:12" s="14" customFormat="1">
      <c r="A17" s="16"/>
      <c r="B17" s="16" t="s">
        <v>25</v>
      </c>
      <c r="C17" s="17"/>
      <c r="D17" s="17"/>
      <c r="E17" s="17">
        <v>1165234</v>
      </c>
      <c r="F17" s="17">
        <v>1261947</v>
      </c>
      <c r="G17" s="17">
        <f>F17+E17</f>
        <v>2427181</v>
      </c>
      <c r="H17" s="17"/>
      <c r="I17" s="17"/>
      <c r="J17" s="17">
        <v>1801.1009408602149</v>
      </c>
      <c r="K17" s="17">
        <v>1950.5901209677418</v>
      </c>
      <c r="L17" s="17">
        <f t="shared" si="1"/>
        <v>3751.6910618279567</v>
      </c>
    </row>
    <row r="18" spans="1:12" s="14" customFormat="1">
      <c r="A18" s="16"/>
      <c r="B18" s="16" t="s">
        <v>209</v>
      </c>
      <c r="C18" s="17">
        <v>15897767</v>
      </c>
      <c r="D18" s="17"/>
      <c r="E18" s="17"/>
      <c r="F18" s="17"/>
      <c r="G18" s="17">
        <f>C18</f>
        <v>15897767</v>
      </c>
      <c r="H18" s="17">
        <v>24573.161357526878</v>
      </c>
      <c r="I18" s="17"/>
      <c r="J18" s="17"/>
      <c r="K18" s="17"/>
      <c r="L18" s="17"/>
    </row>
    <row r="19" spans="1:12" s="14" customFormat="1">
      <c r="A19" s="23">
        <v>5</v>
      </c>
      <c r="B19" s="24" t="s">
        <v>15</v>
      </c>
      <c r="C19" s="25">
        <v>571684</v>
      </c>
      <c r="D19" s="25">
        <v>18940</v>
      </c>
      <c r="E19" s="25">
        <v>2408591</v>
      </c>
      <c r="F19" s="25">
        <v>862361</v>
      </c>
      <c r="G19" s="25">
        <f>SUM(C19:F19)</f>
        <v>3861576</v>
      </c>
      <c r="H19" s="26">
        <v>883.65134408602137</v>
      </c>
      <c r="I19" s="26">
        <v>29.2755376344086</v>
      </c>
      <c r="J19" s="26">
        <v>3722.9565188172041</v>
      </c>
      <c r="K19" s="26">
        <v>1332.9504704301075</v>
      </c>
      <c r="L19" s="26">
        <f t="shared" si="1"/>
        <v>5968.8338709677409</v>
      </c>
    </row>
    <row r="20" spans="1:12" s="14" customFormat="1">
      <c r="A20" s="16"/>
      <c r="B20" s="16" t="s">
        <v>28</v>
      </c>
      <c r="C20" s="17">
        <v>571684</v>
      </c>
      <c r="D20" s="17">
        <v>18940</v>
      </c>
      <c r="E20" s="17">
        <v>1343789</v>
      </c>
      <c r="F20" s="17">
        <v>126193</v>
      </c>
      <c r="G20" s="17">
        <f>SUM(C20:F20)</f>
        <v>2060606</v>
      </c>
      <c r="H20" s="17">
        <v>883.65134408602137</v>
      </c>
      <c r="I20" s="17"/>
      <c r="J20" s="17">
        <v>2077.0932123655912</v>
      </c>
      <c r="K20" s="17">
        <v>195.05638440860216</v>
      </c>
      <c r="L20" s="17">
        <f t="shared" si="1"/>
        <v>3155.8009408602147</v>
      </c>
    </row>
    <row r="21" spans="1:12" s="14" customFormat="1">
      <c r="A21" s="16"/>
      <c r="B21" s="16" t="s">
        <v>30</v>
      </c>
      <c r="C21" s="17"/>
      <c r="D21" s="17"/>
      <c r="E21" s="17">
        <v>1064802</v>
      </c>
      <c r="F21" s="17">
        <v>736168</v>
      </c>
      <c r="G21" s="17">
        <f t="shared" ref="G21:G33" si="2">SUM(C21:F21)</f>
        <v>1800970</v>
      </c>
      <c r="H21" s="17"/>
      <c r="I21" s="17"/>
      <c r="J21" s="17">
        <v>1645.8633064516127</v>
      </c>
      <c r="K21" s="17">
        <v>1137.8940860215052</v>
      </c>
      <c r="L21" s="17">
        <f t="shared" si="1"/>
        <v>2783.7573924731178</v>
      </c>
    </row>
    <row r="22" spans="1:12" s="14" customFormat="1">
      <c r="A22" s="23">
        <v>6</v>
      </c>
      <c r="B22" s="24" t="s">
        <v>17</v>
      </c>
      <c r="C22" s="25">
        <v>306768</v>
      </c>
      <c r="D22" s="25">
        <v>78665</v>
      </c>
      <c r="E22" s="25">
        <v>4471489</v>
      </c>
      <c r="F22" s="25">
        <v>2145221</v>
      </c>
      <c r="G22" s="25">
        <f t="shared" si="2"/>
        <v>7002143</v>
      </c>
      <c r="H22" s="26">
        <v>474.17096774193544</v>
      </c>
      <c r="I22" s="26">
        <v>121.59240591397848</v>
      </c>
      <c r="J22" s="26">
        <v>6911.5757392473106</v>
      </c>
      <c r="K22" s="26">
        <v>3315.865793010752</v>
      </c>
      <c r="L22" s="26">
        <f t="shared" si="1"/>
        <v>10823.204905913975</v>
      </c>
    </row>
    <row r="23" spans="1:12" s="14" customFormat="1">
      <c r="A23" s="16"/>
      <c r="B23" s="16" t="s">
        <v>33</v>
      </c>
      <c r="C23" s="17">
        <v>306768</v>
      </c>
      <c r="D23" s="17">
        <v>78665</v>
      </c>
      <c r="E23" s="17">
        <v>1430877</v>
      </c>
      <c r="F23" s="17">
        <v>128713</v>
      </c>
      <c r="G23" s="17">
        <f t="shared" si="2"/>
        <v>1945023</v>
      </c>
      <c r="H23" s="17">
        <v>474.17096774193544</v>
      </c>
      <c r="I23" s="17">
        <v>121.59240591397848</v>
      </c>
      <c r="J23" s="17">
        <v>2211.7050403225803</v>
      </c>
      <c r="K23" s="17">
        <v>198.95154569892472</v>
      </c>
      <c r="L23" s="17">
        <f t="shared" si="1"/>
        <v>3006.4199596774188</v>
      </c>
    </row>
    <row r="24" spans="1:12" s="14" customFormat="1">
      <c r="A24" s="16"/>
      <c r="B24" s="16" t="s">
        <v>35</v>
      </c>
      <c r="C24" s="17"/>
      <c r="D24" s="17"/>
      <c r="E24" s="17">
        <v>1296732</v>
      </c>
      <c r="F24" s="17">
        <v>1115515</v>
      </c>
      <c r="G24" s="17">
        <f t="shared" si="2"/>
        <v>2412247</v>
      </c>
      <c r="H24" s="17"/>
      <c r="I24" s="17"/>
      <c r="J24" s="17">
        <v>2004.3572580645161</v>
      </c>
      <c r="K24" s="17">
        <v>1724.2503360215053</v>
      </c>
      <c r="L24" s="17">
        <f t="shared" si="1"/>
        <v>3728.6075940860214</v>
      </c>
    </row>
    <row r="25" spans="1:12" s="14" customFormat="1">
      <c r="A25" s="16"/>
      <c r="B25" s="16" t="s">
        <v>37</v>
      </c>
      <c r="C25" s="17"/>
      <c r="D25" s="17"/>
      <c r="E25" s="17">
        <v>1475591</v>
      </c>
      <c r="F25" s="17">
        <v>579210</v>
      </c>
      <c r="G25" s="17">
        <f t="shared" si="2"/>
        <v>2054801</v>
      </c>
      <c r="H25" s="17"/>
      <c r="I25" s="17"/>
      <c r="J25" s="17">
        <v>2280.8194220430105</v>
      </c>
      <c r="K25" s="17">
        <v>895.2842741935483</v>
      </c>
      <c r="L25" s="17">
        <f t="shared" si="1"/>
        <v>3176.1036962365588</v>
      </c>
    </row>
    <row r="26" spans="1:12" s="14" customFormat="1" ht="15.75" customHeight="1">
      <c r="A26" s="16"/>
      <c r="B26" s="16" t="s">
        <v>39</v>
      </c>
      <c r="C26" s="17"/>
      <c r="D26" s="17"/>
      <c r="E26" s="17">
        <v>268289</v>
      </c>
      <c r="F26" s="17">
        <v>321783</v>
      </c>
      <c r="G26" s="17">
        <f t="shared" si="2"/>
        <v>590072</v>
      </c>
      <c r="H26" s="17"/>
      <c r="I26" s="17"/>
      <c r="J26" s="17">
        <v>414.69401881720427</v>
      </c>
      <c r="K26" s="17">
        <v>497.37963709677416</v>
      </c>
      <c r="L26" s="17">
        <f t="shared" si="1"/>
        <v>912.07365591397843</v>
      </c>
    </row>
    <row r="27" spans="1:12" s="14" customFormat="1">
      <c r="A27" s="23">
        <v>7</v>
      </c>
      <c r="B27" s="24" t="s">
        <v>19</v>
      </c>
      <c r="C27" s="25">
        <v>10469</v>
      </c>
      <c r="D27" s="25">
        <v>0</v>
      </c>
      <c r="E27" s="25">
        <v>1113634</v>
      </c>
      <c r="F27" s="25">
        <v>1105768</v>
      </c>
      <c r="G27" s="25">
        <f t="shared" si="2"/>
        <v>2229871</v>
      </c>
      <c r="H27" s="26">
        <v>16.181922043010751</v>
      </c>
      <c r="I27" s="26" t="s">
        <v>205</v>
      </c>
      <c r="J27" s="26">
        <v>1721.3428763440859</v>
      </c>
      <c r="K27" s="26">
        <v>1709.1844086021504</v>
      </c>
      <c r="L27" s="26">
        <f t="shared" si="1"/>
        <v>3446.7092069892469</v>
      </c>
    </row>
    <row r="28" spans="1:12" s="14" customFormat="1">
      <c r="A28" s="16"/>
      <c r="B28" s="16" t="s">
        <v>42</v>
      </c>
      <c r="C28" s="17">
        <v>10469</v>
      </c>
      <c r="D28" s="17"/>
      <c r="E28" s="17">
        <v>52340.798000000003</v>
      </c>
      <c r="F28" s="17">
        <v>77403.760000000009</v>
      </c>
      <c r="G28" s="17">
        <f t="shared" si="2"/>
        <v>140213.55800000002</v>
      </c>
      <c r="H28" s="17">
        <v>16.181922043010751</v>
      </c>
      <c r="I28" s="17"/>
      <c r="J28" s="17">
        <v>80.903115188172038</v>
      </c>
      <c r="K28" s="17">
        <v>119.64290860215054</v>
      </c>
      <c r="L28" s="17">
        <f t="shared" si="1"/>
        <v>216.72794583333331</v>
      </c>
    </row>
    <row r="29" spans="1:12" s="14" customFormat="1">
      <c r="A29" s="16"/>
      <c r="B29" s="16" t="s">
        <v>44</v>
      </c>
      <c r="C29" s="17"/>
      <c r="D29" s="17"/>
      <c r="E29" s="17">
        <v>375294.658</v>
      </c>
      <c r="F29" s="17">
        <v>296345.82400000002</v>
      </c>
      <c r="G29" s="17">
        <f t="shared" si="2"/>
        <v>671640.48200000008</v>
      </c>
      <c r="H29" s="17"/>
      <c r="I29" s="17"/>
      <c r="J29" s="17">
        <v>580.09254932795693</v>
      </c>
      <c r="K29" s="17">
        <v>458.06142150537636</v>
      </c>
      <c r="L29" s="17">
        <f t="shared" si="1"/>
        <v>1038.1539708333332</v>
      </c>
    </row>
    <row r="30" spans="1:12" s="14" customFormat="1">
      <c r="A30" s="16"/>
      <c r="B30" s="16" t="s">
        <v>46</v>
      </c>
      <c r="C30" s="17"/>
      <c r="D30" s="17"/>
      <c r="E30" s="17">
        <v>62363.504000000001</v>
      </c>
      <c r="F30" s="17">
        <v>37596.112000000001</v>
      </c>
      <c r="G30" s="17">
        <f t="shared" si="2"/>
        <v>99959.616000000009</v>
      </c>
      <c r="H30" s="17"/>
      <c r="I30" s="17"/>
      <c r="J30" s="17">
        <v>96.395201075268801</v>
      </c>
      <c r="K30" s="17">
        <v>58.112269892473115</v>
      </c>
      <c r="L30" s="17">
        <f t="shared" si="1"/>
        <v>154.50747096774191</v>
      </c>
    </row>
    <row r="31" spans="1:12" s="14" customFormat="1">
      <c r="A31" s="16"/>
      <c r="B31" s="16" t="s">
        <v>48</v>
      </c>
      <c r="C31" s="17"/>
      <c r="D31" s="17"/>
      <c r="E31" s="17">
        <v>18931.778000000002</v>
      </c>
      <c r="F31" s="17">
        <v>26538.432000000001</v>
      </c>
      <c r="G31" s="17">
        <f t="shared" si="2"/>
        <v>45470.210000000006</v>
      </c>
      <c r="H31" s="17"/>
      <c r="I31" s="17"/>
      <c r="J31" s="17">
        <v>29.262828897849463</v>
      </c>
      <c r="K31" s="17">
        <v>41.020425806451605</v>
      </c>
      <c r="L31" s="17">
        <f t="shared" si="1"/>
        <v>70.283254704301072</v>
      </c>
    </row>
    <row r="32" spans="1:12" s="14" customFormat="1">
      <c r="A32" s="16"/>
      <c r="B32" s="16" t="s">
        <v>50</v>
      </c>
      <c r="C32" s="17"/>
      <c r="D32" s="17"/>
      <c r="E32" s="17">
        <v>604703.26199999999</v>
      </c>
      <c r="F32" s="17">
        <v>667883.87199999997</v>
      </c>
      <c r="G32" s="17">
        <f t="shared" si="2"/>
        <v>1272587.1340000001</v>
      </c>
      <c r="H32" s="17"/>
      <c r="I32" s="17"/>
      <c r="J32" s="17">
        <v>934.68918185483858</v>
      </c>
      <c r="K32" s="17">
        <v>1032.3473827956989</v>
      </c>
      <c r="L32" s="17">
        <f t="shared" si="1"/>
        <v>1967.0365646505375</v>
      </c>
    </row>
    <row r="33" spans="1:12" s="14" customFormat="1">
      <c r="A33" s="23">
        <v>8</v>
      </c>
      <c r="B33" s="24" t="s">
        <v>21</v>
      </c>
      <c r="C33" s="25">
        <v>707777</v>
      </c>
      <c r="D33" s="25">
        <v>0</v>
      </c>
      <c r="E33" s="25">
        <v>1798402</v>
      </c>
      <c r="F33" s="25">
        <v>1960859</v>
      </c>
      <c r="G33" s="25">
        <f t="shared" si="2"/>
        <v>4467038</v>
      </c>
      <c r="H33" s="26">
        <v>1094.0101478494623</v>
      </c>
      <c r="I33" s="26" t="s">
        <v>205</v>
      </c>
      <c r="J33" s="26">
        <v>2779.7880376344083</v>
      </c>
      <c r="K33" s="26">
        <v>3030.8976478494619</v>
      </c>
      <c r="L33" s="26">
        <f t="shared" si="1"/>
        <v>6904.6958333333332</v>
      </c>
    </row>
    <row r="34" spans="1:12" s="14" customFormat="1" ht="14.25" customHeight="1">
      <c r="A34" s="16"/>
      <c r="B34" s="16" t="s">
        <v>53</v>
      </c>
      <c r="C34" s="17">
        <v>707777</v>
      </c>
      <c r="D34" s="17"/>
      <c r="E34" s="17">
        <v>1798402</v>
      </c>
      <c r="F34" s="17">
        <v>1960859</v>
      </c>
      <c r="G34" s="17">
        <f t="shared" ref="G34:L34" si="3">G33</f>
        <v>4467038</v>
      </c>
      <c r="H34" s="17">
        <v>1094.0101478494623</v>
      </c>
      <c r="I34" s="17"/>
      <c r="J34" s="17">
        <v>2779.7880376344083</v>
      </c>
      <c r="K34" s="17">
        <v>3030.8976478494619</v>
      </c>
      <c r="L34" s="17">
        <f t="shared" si="3"/>
        <v>6904.6958333333332</v>
      </c>
    </row>
    <row r="35" spans="1:12" s="14" customFormat="1">
      <c r="A35" s="23">
        <v>9</v>
      </c>
      <c r="B35" s="24" t="s">
        <v>23</v>
      </c>
      <c r="C35" s="25">
        <v>0</v>
      </c>
      <c r="D35" s="25">
        <v>0</v>
      </c>
      <c r="E35" s="25">
        <v>1985381</v>
      </c>
      <c r="F35" s="25">
        <v>789828</v>
      </c>
      <c r="G35" s="25">
        <f>SUM(C35:F35)</f>
        <v>2775209</v>
      </c>
      <c r="H35" s="26" t="s">
        <v>205</v>
      </c>
      <c r="I35" s="26" t="s">
        <v>205</v>
      </c>
      <c r="J35" s="26">
        <v>3068.8012768817202</v>
      </c>
      <c r="K35" s="26">
        <v>1220.8362903225805</v>
      </c>
      <c r="L35" s="26">
        <f>H35+I35+J35+K35</f>
        <v>4289.6375672043005</v>
      </c>
    </row>
    <row r="36" spans="1:12" s="14" customFormat="1">
      <c r="A36" s="16"/>
      <c r="B36" s="16" t="s">
        <v>56</v>
      </c>
      <c r="C36" s="17"/>
      <c r="D36" s="17"/>
      <c r="E36" s="17">
        <v>1985381</v>
      </c>
      <c r="F36" s="17">
        <v>789828</v>
      </c>
      <c r="G36" s="17">
        <f>G35</f>
        <v>2775209</v>
      </c>
      <c r="H36" s="17"/>
      <c r="I36" s="17"/>
      <c r="J36" s="17">
        <v>3068.8012768817202</v>
      </c>
      <c r="K36" s="17">
        <v>1220.8362903225805</v>
      </c>
      <c r="L36" s="17">
        <f>K36+J36</f>
        <v>4289.6375672043005</v>
      </c>
    </row>
    <row r="37" spans="1:12" s="14" customFormat="1">
      <c r="A37" s="23">
        <v>10</v>
      </c>
      <c r="B37" s="24" t="s">
        <v>24</v>
      </c>
      <c r="C37" s="25">
        <v>2923767</v>
      </c>
      <c r="D37" s="25">
        <v>506864</v>
      </c>
      <c r="E37" s="25">
        <v>2480741</v>
      </c>
      <c r="F37" s="25">
        <v>1260764</v>
      </c>
      <c r="G37" s="25">
        <f t="shared" ref="G37" si="4">SUM(C37:F37)</f>
        <v>7172136</v>
      </c>
      <c r="H37" s="26">
        <v>4519.2635080645159</v>
      </c>
      <c r="I37" s="26">
        <v>783.45913978494616</v>
      </c>
      <c r="J37" s="26">
        <v>3834.4786962365588</v>
      </c>
      <c r="K37" s="26">
        <v>1948.7615591397848</v>
      </c>
      <c r="L37" s="26">
        <f t="shared" ref="L37:L45" si="5">H37+I37+J37+K37</f>
        <v>11085.962903225805</v>
      </c>
    </row>
    <row r="38" spans="1:12" s="14" customFormat="1">
      <c r="A38" s="16"/>
      <c r="B38" s="16" t="s">
        <v>59</v>
      </c>
      <c r="C38" s="17">
        <v>2923767</v>
      </c>
      <c r="D38" s="17">
        <v>506864</v>
      </c>
      <c r="E38" s="17">
        <v>2480741</v>
      </c>
      <c r="F38" s="17">
        <v>1260764</v>
      </c>
      <c r="G38" s="17">
        <f>SUM(C38:F38)</f>
        <v>7172136</v>
      </c>
      <c r="H38" s="17"/>
      <c r="I38" s="17"/>
      <c r="J38" s="17">
        <v>3834.4786962365588</v>
      </c>
      <c r="K38" s="17">
        <v>1948.7615591397848</v>
      </c>
      <c r="L38" s="17">
        <f t="shared" si="5"/>
        <v>5783.2402553763441</v>
      </c>
    </row>
    <row r="39" spans="1:12" s="14" customFormat="1">
      <c r="A39" s="16"/>
      <c r="B39" s="16" t="s">
        <v>209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 s="14" customFormat="1">
      <c r="A40" s="23">
        <v>11</v>
      </c>
      <c r="B40" s="24" t="s">
        <v>26</v>
      </c>
      <c r="C40" s="25">
        <v>0</v>
      </c>
      <c r="D40" s="25">
        <v>10068</v>
      </c>
      <c r="E40" s="25">
        <v>1005668</v>
      </c>
      <c r="F40" s="25">
        <v>1467018</v>
      </c>
      <c r="G40" s="25">
        <f>SUM(C40:F40)</f>
        <v>2482754</v>
      </c>
      <c r="H40" s="26" t="s">
        <v>205</v>
      </c>
      <c r="I40" s="26">
        <v>15.562096774193549</v>
      </c>
      <c r="J40" s="26">
        <v>1554.4599462365591</v>
      </c>
      <c r="K40" s="26">
        <v>2267.56814516129</v>
      </c>
      <c r="L40" s="26">
        <f t="shared" si="5"/>
        <v>3837.5901881720429</v>
      </c>
    </row>
    <row r="41" spans="1:12" s="14" customFormat="1">
      <c r="A41" s="16"/>
      <c r="B41" s="16" t="s">
        <v>68</v>
      </c>
      <c r="C41" s="17"/>
      <c r="D41" s="17">
        <v>10068</v>
      </c>
      <c r="E41" s="17">
        <v>1005668</v>
      </c>
      <c r="F41" s="17">
        <v>1467018</v>
      </c>
      <c r="G41" s="17">
        <f>C41+D41+E41+F41</f>
        <v>2482754</v>
      </c>
      <c r="H41" s="17"/>
      <c r="I41" s="17">
        <v>15.562096774193549</v>
      </c>
      <c r="J41" s="17">
        <v>1554.4599462365591</v>
      </c>
      <c r="K41" s="17">
        <v>2267.56814516129</v>
      </c>
      <c r="L41" s="17">
        <f t="shared" si="5"/>
        <v>3837.5901881720429</v>
      </c>
    </row>
    <row r="42" spans="1:12" s="14" customFormat="1">
      <c r="A42" s="23">
        <v>12</v>
      </c>
      <c r="B42" s="24" t="s">
        <v>27</v>
      </c>
      <c r="C42" s="25">
        <v>18038328</v>
      </c>
      <c r="D42" s="25">
        <v>1126404</v>
      </c>
      <c r="E42" s="25">
        <v>19089053</v>
      </c>
      <c r="F42" s="25">
        <v>4160807</v>
      </c>
      <c r="G42" s="25">
        <f t="shared" ref="G42:G44" si="6">SUM(C42:F42)</f>
        <v>42414592</v>
      </c>
      <c r="H42" s="28">
        <v>27881.824193548386</v>
      </c>
      <c r="I42" s="28">
        <v>1741.081451612903</v>
      </c>
      <c r="J42" s="26">
        <v>29505.928696236555</v>
      </c>
      <c r="K42" s="26">
        <v>6431.3549059139777</v>
      </c>
      <c r="L42" s="26">
        <f t="shared" si="5"/>
        <v>65560.189247311821</v>
      </c>
    </row>
    <row r="43" spans="1:12" s="14" customFormat="1">
      <c r="A43" s="22"/>
      <c r="B43" s="22" t="s">
        <v>71</v>
      </c>
      <c r="C43" s="17">
        <v>5468346</v>
      </c>
      <c r="D43" s="17">
        <v>1126404</v>
      </c>
      <c r="E43" s="17">
        <v>19089053</v>
      </c>
      <c r="F43" s="17">
        <v>4160807</v>
      </c>
      <c r="G43" s="17">
        <f>G42-G44</f>
        <v>29844610</v>
      </c>
      <c r="H43" s="17">
        <v>8452.4165322580648</v>
      </c>
      <c r="I43" s="17">
        <v>1741.081451612903</v>
      </c>
      <c r="J43" s="17">
        <v>29505.928696236555</v>
      </c>
      <c r="K43" s="17">
        <v>6431.3549059139777</v>
      </c>
      <c r="L43" s="17">
        <f t="shared" si="5"/>
        <v>46130.781586021498</v>
      </c>
    </row>
    <row r="44" spans="1:12" s="14" customFormat="1">
      <c r="A44" s="22"/>
      <c r="B44" s="22" t="s">
        <v>73</v>
      </c>
      <c r="C44" s="17">
        <v>12569982</v>
      </c>
      <c r="D44" s="17"/>
      <c r="E44" s="30"/>
      <c r="F44" s="30"/>
      <c r="G44" s="17">
        <f t="shared" si="6"/>
        <v>12569982</v>
      </c>
      <c r="H44" s="17">
        <v>19429.407661290319</v>
      </c>
      <c r="I44" s="31"/>
      <c r="J44" s="31"/>
      <c r="K44" s="31"/>
      <c r="L44" s="31">
        <f t="shared" si="5"/>
        <v>19429.407661290319</v>
      </c>
    </row>
    <row r="45" spans="1:12" s="14" customFormat="1">
      <c r="A45" s="23">
        <v>13</v>
      </c>
      <c r="B45" s="24" t="s">
        <v>29</v>
      </c>
      <c r="C45" s="32">
        <v>0</v>
      </c>
      <c r="D45" s="32">
        <v>0</v>
      </c>
      <c r="E45" s="32">
        <v>90611</v>
      </c>
      <c r="F45" s="32">
        <v>12834</v>
      </c>
      <c r="G45" s="32">
        <f>SUM(C45:F45)</f>
        <v>103445</v>
      </c>
      <c r="H45" s="33" t="s">
        <v>205</v>
      </c>
      <c r="I45" s="33" t="s">
        <v>205</v>
      </c>
      <c r="J45" s="33">
        <v>140.05732526881718</v>
      </c>
      <c r="K45" s="33">
        <v>19.837499999999999</v>
      </c>
      <c r="L45" s="33">
        <f t="shared" si="5"/>
        <v>159.89482526881719</v>
      </c>
    </row>
    <row r="46" spans="1:12" s="14" customFormat="1">
      <c r="A46" s="22"/>
      <c r="B46" s="22" t="s">
        <v>76</v>
      </c>
      <c r="C46" s="17"/>
      <c r="D46" s="17"/>
      <c r="E46" s="17"/>
      <c r="F46" s="17">
        <v>12834</v>
      </c>
      <c r="G46" s="17">
        <f>G45</f>
        <v>103445</v>
      </c>
      <c r="H46" s="17"/>
      <c r="I46" s="17"/>
      <c r="J46" s="17"/>
      <c r="K46" s="17"/>
      <c r="L46" s="17"/>
    </row>
    <row r="47" spans="1:12" s="14" customFormat="1">
      <c r="A47" s="23">
        <v>14</v>
      </c>
      <c r="B47" s="24" t="s">
        <v>31</v>
      </c>
      <c r="C47" s="25">
        <v>0</v>
      </c>
      <c r="D47" s="25">
        <v>0</v>
      </c>
      <c r="E47" s="25">
        <v>1069183</v>
      </c>
      <c r="F47" s="25">
        <v>772095</v>
      </c>
      <c r="G47" s="25">
        <f>SUM(C47:F47)</f>
        <v>1841278</v>
      </c>
      <c r="H47" s="28" t="s">
        <v>205</v>
      </c>
      <c r="I47" s="28" t="s">
        <v>205</v>
      </c>
      <c r="J47" s="26">
        <v>1652.6350134408601</v>
      </c>
      <c r="K47" s="26">
        <v>1193.4264112903227</v>
      </c>
      <c r="L47" s="26">
        <f t="shared" ref="L47:L69" si="7">H47+I47+J47+K47</f>
        <v>2846.0614247311828</v>
      </c>
    </row>
    <row r="48" spans="1:12" s="14" customFormat="1">
      <c r="A48" s="22"/>
      <c r="B48" s="22" t="s">
        <v>79</v>
      </c>
      <c r="C48" s="17"/>
      <c r="D48" s="17"/>
      <c r="E48" s="17">
        <v>1069183</v>
      </c>
      <c r="F48" s="17">
        <v>772095</v>
      </c>
      <c r="G48" s="17">
        <f t="shared" ref="G48" si="8">G47</f>
        <v>1841278</v>
      </c>
      <c r="H48" s="17"/>
      <c r="I48" s="17"/>
      <c r="J48" s="17">
        <v>1652.6350134408601</v>
      </c>
      <c r="K48" s="17">
        <v>1193.4264112903227</v>
      </c>
      <c r="L48" s="17">
        <f t="shared" si="7"/>
        <v>2846.0614247311828</v>
      </c>
    </row>
    <row r="49" spans="1:12" s="29" customFormat="1" ht="16.5" customHeight="1">
      <c r="A49" s="23">
        <v>15</v>
      </c>
      <c r="B49" s="24" t="s">
        <v>32</v>
      </c>
      <c r="C49" s="25">
        <v>0</v>
      </c>
      <c r="D49" s="25">
        <v>0</v>
      </c>
      <c r="E49" s="25">
        <v>2050880</v>
      </c>
      <c r="F49" s="25">
        <v>545794</v>
      </c>
      <c r="G49" s="25">
        <f t="shared" ref="G49:G56" si="9">SUM(C49:F49)</f>
        <v>2596674</v>
      </c>
      <c r="H49" s="26" t="s">
        <v>205</v>
      </c>
      <c r="I49" s="26" t="s">
        <v>205</v>
      </c>
      <c r="J49" s="26">
        <v>3170.0430107526877</v>
      </c>
      <c r="K49" s="26">
        <v>843.63319892473112</v>
      </c>
      <c r="L49" s="26">
        <f t="shared" si="7"/>
        <v>4013.6762096774187</v>
      </c>
    </row>
    <row r="50" spans="1:12" s="14" customFormat="1">
      <c r="A50" s="22"/>
      <c r="B50" s="22" t="s">
        <v>82</v>
      </c>
      <c r="C50" s="17"/>
      <c r="D50" s="17"/>
      <c r="E50" s="17">
        <v>820352</v>
      </c>
      <c r="F50" s="17">
        <v>16374</v>
      </c>
      <c r="G50" s="17">
        <f t="shared" si="9"/>
        <v>836726</v>
      </c>
      <c r="H50" s="17"/>
      <c r="I50" s="17"/>
      <c r="J50" s="17">
        <v>1268.017204301075</v>
      </c>
      <c r="K50" s="17">
        <v>25.309274193548386</v>
      </c>
      <c r="L50" s="17">
        <f t="shared" si="7"/>
        <v>1293.3264784946234</v>
      </c>
    </row>
    <row r="51" spans="1:12" s="14" customFormat="1">
      <c r="A51" s="22"/>
      <c r="B51" s="22" t="s">
        <v>84</v>
      </c>
      <c r="C51" s="17"/>
      <c r="D51" s="17"/>
      <c r="E51" s="17">
        <v>205088</v>
      </c>
      <c r="F51" s="17">
        <v>382056</v>
      </c>
      <c r="G51" s="17">
        <f t="shared" si="9"/>
        <v>587144</v>
      </c>
      <c r="H51" s="17"/>
      <c r="I51" s="17"/>
      <c r="J51" s="17">
        <v>317</v>
      </c>
      <c r="K51" s="17">
        <v>590.32392473118273</v>
      </c>
      <c r="L51" s="17">
        <f t="shared" si="7"/>
        <v>907.32392473118273</v>
      </c>
    </row>
    <row r="52" spans="1:12" s="14" customFormat="1">
      <c r="A52" s="22"/>
      <c r="B52" s="22" t="s">
        <v>86</v>
      </c>
      <c r="C52" s="17"/>
      <c r="D52" s="17"/>
      <c r="E52" s="17">
        <v>164070</v>
      </c>
      <c r="F52" s="17">
        <v>147364</v>
      </c>
      <c r="G52" s="17">
        <f t="shared" si="9"/>
        <v>311434</v>
      </c>
      <c r="H52" s="17"/>
      <c r="I52" s="17"/>
      <c r="J52" s="17">
        <v>254</v>
      </c>
      <c r="K52" s="17">
        <v>228</v>
      </c>
      <c r="L52" s="17">
        <f t="shared" si="7"/>
        <v>482</v>
      </c>
    </row>
    <row r="53" spans="1:12" s="14" customFormat="1">
      <c r="A53" s="22"/>
      <c r="B53" s="22" t="s">
        <v>88</v>
      </c>
      <c r="C53" s="17"/>
      <c r="D53" s="17"/>
      <c r="E53" s="17">
        <v>615264</v>
      </c>
      <c r="F53" s="17">
        <v>0</v>
      </c>
      <c r="G53" s="17">
        <f t="shared" si="9"/>
        <v>615264</v>
      </c>
      <c r="H53" s="17"/>
      <c r="I53" s="17"/>
      <c r="J53" s="17">
        <v>951</v>
      </c>
      <c r="K53" s="17">
        <v>0</v>
      </c>
      <c r="L53" s="17">
        <f t="shared" si="7"/>
        <v>951</v>
      </c>
    </row>
    <row r="54" spans="1:12" s="14" customFormat="1">
      <c r="A54" s="22"/>
      <c r="B54" s="22" t="s">
        <v>90</v>
      </c>
      <c r="C54" s="17"/>
      <c r="D54" s="17"/>
      <c r="E54" s="17">
        <v>102544</v>
      </c>
      <c r="F54" s="17">
        <v>0</v>
      </c>
      <c r="G54" s="17">
        <f t="shared" si="9"/>
        <v>102544</v>
      </c>
      <c r="H54" s="17"/>
      <c r="I54" s="17"/>
      <c r="J54" s="17">
        <v>159</v>
      </c>
      <c r="K54" s="17">
        <v>0</v>
      </c>
      <c r="L54" s="17">
        <f t="shared" si="7"/>
        <v>159</v>
      </c>
    </row>
    <row r="55" spans="1:12" s="14" customFormat="1">
      <c r="A55" s="22"/>
      <c r="B55" s="22" t="s">
        <v>92</v>
      </c>
      <c r="C55" s="17"/>
      <c r="D55" s="17"/>
      <c r="E55" s="17">
        <v>143562</v>
      </c>
      <c r="F55" s="17">
        <v>0</v>
      </c>
      <c r="G55" s="17">
        <f t="shared" si="9"/>
        <v>143562</v>
      </c>
      <c r="H55" s="17"/>
      <c r="I55" s="17"/>
      <c r="J55" s="17">
        <v>222</v>
      </c>
      <c r="K55" s="17">
        <v>0</v>
      </c>
      <c r="L55" s="17">
        <f t="shared" si="7"/>
        <v>222</v>
      </c>
    </row>
    <row r="56" spans="1:12" s="14" customFormat="1">
      <c r="A56" s="18">
        <v>16</v>
      </c>
      <c r="B56" s="19" t="s">
        <v>34</v>
      </c>
      <c r="C56" s="20">
        <v>0</v>
      </c>
      <c r="D56" s="20">
        <v>0</v>
      </c>
      <c r="E56" s="20">
        <v>200110</v>
      </c>
      <c r="F56" s="20">
        <v>405083</v>
      </c>
      <c r="G56" s="20">
        <f t="shared" si="9"/>
        <v>605193</v>
      </c>
      <c r="H56" s="21" t="s">
        <v>205</v>
      </c>
      <c r="I56" s="21" t="s">
        <v>205</v>
      </c>
      <c r="J56" s="21">
        <v>309.30981182795693</v>
      </c>
      <c r="K56" s="21">
        <v>626.13635752688174</v>
      </c>
      <c r="L56" s="34">
        <f t="shared" si="7"/>
        <v>935.44616935483873</v>
      </c>
    </row>
    <row r="57" spans="1:12" s="14" customFormat="1" ht="14.25" customHeight="1">
      <c r="A57" s="22"/>
      <c r="B57" s="22" t="s">
        <v>95</v>
      </c>
      <c r="C57" s="17"/>
      <c r="D57" s="17"/>
      <c r="E57" s="17">
        <v>200110</v>
      </c>
      <c r="F57" s="17">
        <v>405083</v>
      </c>
      <c r="G57" s="17">
        <f>G56</f>
        <v>605193</v>
      </c>
      <c r="H57" s="17"/>
      <c r="I57" s="17"/>
      <c r="J57" s="17">
        <v>309.30981182795693</v>
      </c>
      <c r="K57" s="17">
        <v>626.13635752688174</v>
      </c>
      <c r="L57" s="17">
        <f t="shared" si="7"/>
        <v>935.44616935483873</v>
      </c>
    </row>
    <row r="58" spans="1:12" s="14" customFormat="1">
      <c r="A58" s="23">
        <v>17</v>
      </c>
      <c r="B58" s="24" t="s">
        <v>36</v>
      </c>
      <c r="C58" s="25">
        <v>0</v>
      </c>
      <c r="D58" s="25">
        <v>0</v>
      </c>
      <c r="E58" s="25">
        <v>540151</v>
      </c>
      <c r="F58" s="25">
        <v>385978</v>
      </c>
      <c r="G58" s="25">
        <f>SUM(C58:F58)</f>
        <v>926129</v>
      </c>
      <c r="H58" s="26" t="s">
        <v>205</v>
      </c>
      <c r="I58" s="26" t="s">
        <v>205</v>
      </c>
      <c r="J58" s="26">
        <v>834.910819892473</v>
      </c>
      <c r="K58" s="26">
        <v>596.60577956989243</v>
      </c>
      <c r="L58" s="26">
        <f t="shared" si="7"/>
        <v>1431.5165994623653</v>
      </c>
    </row>
    <row r="59" spans="1:12" s="14" customFormat="1">
      <c r="A59" s="22"/>
      <c r="B59" s="16" t="s">
        <v>98</v>
      </c>
      <c r="C59" s="17"/>
      <c r="D59" s="17"/>
      <c r="E59" s="17">
        <v>540151</v>
      </c>
      <c r="F59" s="17">
        <v>385978</v>
      </c>
      <c r="G59" s="17">
        <f>G58</f>
        <v>926129</v>
      </c>
      <c r="H59" s="17"/>
      <c r="I59" s="17"/>
      <c r="J59" s="17">
        <v>834.910819892473</v>
      </c>
      <c r="K59" s="17">
        <v>596.60577956989243</v>
      </c>
      <c r="L59" s="17">
        <f t="shared" si="7"/>
        <v>1431.5165994623653</v>
      </c>
    </row>
    <row r="60" spans="1:12" s="14" customFormat="1">
      <c r="A60" s="23">
        <v>18</v>
      </c>
      <c r="B60" s="24" t="s">
        <v>38</v>
      </c>
      <c r="C60" s="25">
        <v>0</v>
      </c>
      <c r="D60" s="25">
        <v>0</v>
      </c>
      <c r="E60" s="25">
        <v>613242</v>
      </c>
      <c r="F60" s="25">
        <v>694439</v>
      </c>
      <c r="G60" s="25">
        <f>SUM(C60:F60)</f>
        <v>1307681</v>
      </c>
      <c r="H60" s="26" t="s">
        <v>205</v>
      </c>
      <c r="I60" s="26" t="s">
        <v>205</v>
      </c>
      <c r="J60" s="26">
        <v>947.88749999999993</v>
      </c>
      <c r="K60" s="26">
        <v>1073.3936155913977</v>
      </c>
      <c r="L60" s="26">
        <f t="shared" si="7"/>
        <v>2021.2811155913978</v>
      </c>
    </row>
    <row r="61" spans="1:12" s="14" customFormat="1">
      <c r="A61" s="22"/>
      <c r="B61" s="22" t="s">
        <v>101</v>
      </c>
      <c r="C61" s="17"/>
      <c r="D61" s="17"/>
      <c r="E61" s="17">
        <v>613242</v>
      </c>
      <c r="F61" s="17">
        <v>694439</v>
      </c>
      <c r="G61" s="17">
        <f>G60</f>
        <v>1307681</v>
      </c>
      <c r="H61" s="17"/>
      <c r="I61" s="17"/>
      <c r="J61" s="17">
        <v>947.88749999999993</v>
      </c>
      <c r="K61" s="17">
        <v>1073.3936155913977</v>
      </c>
      <c r="L61" s="17">
        <f t="shared" si="7"/>
        <v>2021.2811155913978</v>
      </c>
    </row>
    <row r="62" spans="1:12" s="14" customFormat="1">
      <c r="A62" s="23">
        <v>19</v>
      </c>
      <c r="B62" s="24" t="s">
        <v>40</v>
      </c>
      <c r="C62" s="25">
        <v>10579</v>
      </c>
      <c r="D62" s="25">
        <v>0</v>
      </c>
      <c r="E62" s="25">
        <v>3970784</v>
      </c>
      <c r="F62" s="25">
        <v>5590202</v>
      </c>
      <c r="G62" s="25">
        <f>SUM(C62:F62)</f>
        <v>9571565</v>
      </c>
      <c r="H62" s="26">
        <v>16.351948924731182</v>
      </c>
      <c r="I62" s="26" t="s">
        <v>205</v>
      </c>
      <c r="J62" s="26">
        <v>6137.6365591397844</v>
      </c>
      <c r="K62" s="26">
        <v>8640.7692204301056</v>
      </c>
      <c r="L62" s="26">
        <f t="shared" si="7"/>
        <v>14794.75772849462</v>
      </c>
    </row>
    <row r="63" spans="1:12" s="14" customFormat="1">
      <c r="A63" s="35"/>
      <c r="B63" s="35" t="s">
        <v>104</v>
      </c>
      <c r="C63" s="17"/>
      <c r="D63" s="17"/>
      <c r="E63" s="17">
        <v>765567</v>
      </c>
      <c r="F63" s="17">
        <v>1077791</v>
      </c>
      <c r="G63" s="27">
        <f>SUM(C63:F63)</f>
        <v>1843358</v>
      </c>
      <c r="H63" s="27"/>
      <c r="I63" s="27"/>
      <c r="J63" s="27">
        <v>1183.3360887096771</v>
      </c>
      <c r="K63" s="27">
        <v>1665.9403897849461</v>
      </c>
      <c r="L63" s="27">
        <f t="shared" si="7"/>
        <v>2849.276478494623</v>
      </c>
    </row>
    <row r="64" spans="1:12" s="14" customFormat="1">
      <c r="A64" s="35"/>
      <c r="B64" s="35" t="s">
        <v>106</v>
      </c>
      <c r="C64" s="17"/>
      <c r="D64" s="17"/>
      <c r="E64" s="17">
        <v>1671700</v>
      </c>
      <c r="F64" s="17">
        <v>2353475</v>
      </c>
      <c r="G64" s="27">
        <f>SUM(C64:F64)</f>
        <v>4025175</v>
      </c>
      <c r="H64" s="27"/>
      <c r="I64" s="27"/>
      <c r="J64" s="27">
        <v>2583.9448924731182</v>
      </c>
      <c r="K64" s="27">
        <v>3637.7637768817203</v>
      </c>
      <c r="L64" s="27">
        <f t="shared" si="7"/>
        <v>6221.708669354839</v>
      </c>
    </row>
    <row r="65" spans="1:13" s="14" customFormat="1">
      <c r="A65" s="35"/>
      <c r="B65" s="35" t="s">
        <v>107</v>
      </c>
      <c r="C65" s="17"/>
      <c r="D65" s="17"/>
      <c r="E65" s="17">
        <v>1533517</v>
      </c>
      <c r="F65" s="17">
        <v>2158936</v>
      </c>
      <c r="G65" s="27">
        <f>SUM(C65:F65)</f>
        <v>3692453</v>
      </c>
      <c r="H65" s="27"/>
      <c r="I65" s="27"/>
      <c r="J65" s="27">
        <v>2370.3555779569888</v>
      </c>
      <c r="K65" s="27">
        <v>3337.065053763441</v>
      </c>
      <c r="L65" s="27">
        <f t="shared" si="7"/>
        <v>5707.4206317204298</v>
      </c>
    </row>
    <row r="66" spans="1:13" s="14" customFormat="1">
      <c r="A66" s="23">
        <v>20</v>
      </c>
      <c r="B66" s="24" t="s">
        <v>41</v>
      </c>
      <c r="C66" s="25">
        <v>186054</v>
      </c>
      <c r="D66" s="25">
        <v>8428</v>
      </c>
      <c r="E66" s="25">
        <v>647452</v>
      </c>
      <c r="F66" s="25">
        <v>669986</v>
      </c>
      <c r="G66" s="25">
        <f>SUM(C66:F66)</f>
        <v>1511920</v>
      </c>
      <c r="H66" s="26">
        <v>287.58346774193546</v>
      </c>
      <c r="I66" s="26">
        <v>13.027150537634407</v>
      </c>
      <c r="J66" s="26">
        <v>1000.7658602150537</v>
      </c>
      <c r="K66" s="26">
        <v>1035.5966397849461</v>
      </c>
      <c r="L66" s="26">
        <f t="shared" si="7"/>
        <v>2336.9731182795695</v>
      </c>
    </row>
    <row r="67" spans="1:13" s="14" customFormat="1">
      <c r="A67" s="35"/>
      <c r="B67" s="35" t="s">
        <v>108</v>
      </c>
      <c r="C67" s="17">
        <v>186054</v>
      </c>
      <c r="D67" s="17">
        <v>8428</v>
      </c>
      <c r="E67" s="17">
        <v>647452</v>
      </c>
      <c r="F67" s="17">
        <v>669986</v>
      </c>
      <c r="G67" s="17">
        <f t="shared" ref="G67" si="10">G66</f>
        <v>1511920</v>
      </c>
      <c r="H67" s="17">
        <v>287.58346774193546</v>
      </c>
      <c r="I67" s="17">
        <v>13.027150537634407</v>
      </c>
      <c r="J67" s="17">
        <v>1000.7658602150537</v>
      </c>
      <c r="K67" s="17">
        <v>1035.5966397849461</v>
      </c>
      <c r="L67" s="17">
        <f t="shared" si="7"/>
        <v>2336.9731182795695</v>
      </c>
    </row>
    <row r="68" spans="1:13" s="14" customFormat="1" ht="15" customHeight="1">
      <c r="A68" s="23">
        <v>21</v>
      </c>
      <c r="B68" s="24" t="s">
        <v>43</v>
      </c>
      <c r="C68" s="25">
        <v>10043</v>
      </c>
      <c r="D68" s="25">
        <v>0</v>
      </c>
      <c r="E68" s="25">
        <v>6773405</v>
      </c>
      <c r="F68" s="25">
        <v>3619466</v>
      </c>
      <c r="G68" s="25">
        <f>SUM(C68:F68)</f>
        <v>10402914</v>
      </c>
      <c r="H68" s="26">
        <v>15.523454301075267</v>
      </c>
      <c r="I68" s="26" t="s">
        <v>205</v>
      </c>
      <c r="J68" s="26">
        <v>10469.644825268817</v>
      </c>
      <c r="K68" s="26">
        <v>5594.6047043010749</v>
      </c>
      <c r="L68" s="26">
        <f t="shared" si="7"/>
        <v>16079.772983870967</v>
      </c>
    </row>
    <row r="69" spans="1:13" s="14" customFormat="1">
      <c r="A69" s="35"/>
      <c r="B69" s="35" t="s">
        <v>109</v>
      </c>
      <c r="C69" s="17"/>
      <c r="D69" s="17"/>
      <c r="E69" s="17">
        <v>6773405</v>
      </c>
      <c r="F69" s="17">
        <v>3604988.1359999999</v>
      </c>
      <c r="G69" s="27">
        <f>F69+E69</f>
        <v>10378393.136</v>
      </c>
      <c r="H69" s="27"/>
      <c r="I69" s="27"/>
      <c r="J69" s="27">
        <v>10469.644825268817</v>
      </c>
      <c r="K69" s="27">
        <v>5594.6047043010749</v>
      </c>
      <c r="L69" s="27">
        <f t="shared" si="7"/>
        <v>16064.249529569892</v>
      </c>
    </row>
    <row r="70" spans="1:13" s="14" customFormat="1">
      <c r="A70" s="35"/>
      <c r="B70" s="35" t="s">
        <v>110</v>
      </c>
      <c r="C70" s="17"/>
      <c r="D70" s="17"/>
      <c r="E70" s="17"/>
      <c r="F70" s="17">
        <v>14477.864</v>
      </c>
      <c r="G70" s="27">
        <f>F70+E70</f>
        <v>14477.864</v>
      </c>
      <c r="H70" s="27"/>
      <c r="I70" s="27"/>
      <c r="J70" s="27"/>
      <c r="K70" s="27"/>
      <c r="L70" s="27"/>
    </row>
    <row r="71" spans="1:13" s="14" customFormat="1">
      <c r="A71" s="23">
        <v>22</v>
      </c>
      <c r="B71" s="24" t="s">
        <v>45</v>
      </c>
      <c r="C71" s="25">
        <v>0</v>
      </c>
      <c r="D71" s="25">
        <v>405826</v>
      </c>
      <c r="E71" s="25">
        <v>895925</v>
      </c>
      <c r="F71" s="25">
        <v>672999</v>
      </c>
      <c r="G71" s="25">
        <f>SUM(C71:F71)</f>
        <v>1974750</v>
      </c>
      <c r="H71" s="26" t="s">
        <v>205</v>
      </c>
      <c r="I71" s="26">
        <v>627.28481182795701</v>
      </c>
      <c r="J71" s="26">
        <v>1384.8303091397847</v>
      </c>
      <c r="K71" s="26">
        <v>1040.2538306451613</v>
      </c>
      <c r="L71" s="26">
        <f>H71+I71+J71+K71</f>
        <v>3052.3689516129034</v>
      </c>
    </row>
    <row r="72" spans="1:13" s="36" customFormat="1">
      <c r="A72" s="35"/>
      <c r="B72" s="35" t="s">
        <v>111</v>
      </c>
      <c r="C72" s="17"/>
      <c r="D72" s="17"/>
      <c r="E72" s="17">
        <v>895925</v>
      </c>
      <c r="F72" s="17">
        <v>296119.56</v>
      </c>
      <c r="G72" s="27">
        <f>E72+F72</f>
        <v>1192044.56</v>
      </c>
      <c r="H72" s="27"/>
      <c r="I72" s="27"/>
      <c r="J72" s="27">
        <v>1384.8303091397847</v>
      </c>
      <c r="K72" s="27">
        <v>457.71168548387089</v>
      </c>
      <c r="L72" s="27">
        <f>H72+I72+J72+K72</f>
        <v>1842.5419946236557</v>
      </c>
      <c r="M72" s="14"/>
    </row>
    <row r="73" spans="1:13" s="36" customFormat="1">
      <c r="A73" s="35"/>
      <c r="B73" s="35" t="s">
        <v>109</v>
      </c>
      <c r="C73" s="17"/>
      <c r="D73" s="17"/>
      <c r="E73" s="17"/>
      <c r="F73" s="17">
        <v>376879.44000000006</v>
      </c>
      <c r="G73" s="27">
        <f>E73+F73</f>
        <v>376879.44000000006</v>
      </c>
      <c r="H73" s="27"/>
      <c r="I73" s="27"/>
      <c r="J73" s="27"/>
      <c r="K73" s="27">
        <v>582.54214516129036</v>
      </c>
      <c r="L73" s="27">
        <f>H73+I73+J73+K73</f>
        <v>582.54214516129036</v>
      </c>
      <c r="M73" s="14"/>
    </row>
    <row r="74" spans="1:13" s="36" customFormat="1" ht="15" customHeight="1">
      <c r="A74" s="18">
        <v>23</v>
      </c>
      <c r="B74" s="19" t="s">
        <v>47</v>
      </c>
      <c r="C74" s="20">
        <v>10646</v>
      </c>
      <c r="D74" s="20">
        <v>0</v>
      </c>
      <c r="E74" s="20">
        <v>2449017</v>
      </c>
      <c r="F74" s="20">
        <v>960448</v>
      </c>
      <c r="G74" s="20">
        <f>SUM(C74:F74)</f>
        <v>3420111</v>
      </c>
      <c r="H74" s="21">
        <v>16.45551075268817</v>
      </c>
      <c r="I74" s="21" t="s">
        <v>205</v>
      </c>
      <c r="J74" s="21">
        <v>3785.4429435483867</v>
      </c>
      <c r="K74" s="21">
        <v>1484.563440860215</v>
      </c>
      <c r="L74" s="21">
        <f>H74+I74+J74+K74</f>
        <v>5286.4618951612902</v>
      </c>
      <c r="M74" s="14"/>
    </row>
    <row r="75" spans="1:13" s="36" customFormat="1">
      <c r="A75" s="35"/>
      <c r="B75" s="35" t="s">
        <v>112</v>
      </c>
      <c r="C75" s="17">
        <v>10646</v>
      </c>
      <c r="D75" s="17">
        <v>0</v>
      </c>
      <c r="E75" s="17">
        <v>2449017</v>
      </c>
      <c r="F75" s="17">
        <v>960448</v>
      </c>
      <c r="G75" s="27">
        <f>F75+E75+C75</f>
        <v>3420111</v>
      </c>
      <c r="H75" s="27">
        <v>16.45551075268817</v>
      </c>
      <c r="I75" s="27"/>
      <c r="J75" s="27">
        <v>3785.4429435483867</v>
      </c>
      <c r="K75" s="27">
        <v>1484.563440860215</v>
      </c>
      <c r="L75" s="27">
        <f>L74</f>
        <v>5286.4618951612902</v>
      </c>
    </row>
    <row r="76" spans="1:13" s="36" customFormat="1">
      <c r="A76" s="23">
        <v>24</v>
      </c>
      <c r="B76" s="24" t="s">
        <v>49</v>
      </c>
      <c r="C76" s="25">
        <v>695768</v>
      </c>
      <c r="D76" s="25">
        <v>9652</v>
      </c>
      <c r="E76" s="25">
        <v>548197</v>
      </c>
      <c r="F76" s="25">
        <v>671999</v>
      </c>
      <c r="G76" s="25">
        <f>SUM(C76:F76)</f>
        <v>1925616</v>
      </c>
      <c r="H76" s="26">
        <v>1075.4478494623654</v>
      </c>
      <c r="I76" s="26">
        <v>14.919086021505375</v>
      </c>
      <c r="J76" s="26">
        <v>847.34751344086021</v>
      </c>
      <c r="K76" s="26">
        <v>1038.7081317204299</v>
      </c>
      <c r="L76" s="26">
        <f>H76+I76+J76+K76</f>
        <v>2976.4225806451609</v>
      </c>
    </row>
    <row r="77" spans="1:13" s="36" customFormat="1">
      <c r="A77" s="35"/>
      <c r="B77" s="35" t="s">
        <v>113</v>
      </c>
      <c r="C77" s="17">
        <v>695768</v>
      </c>
      <c r="D77" s="17">
        <v>9652</v>
      </c>
      <c r="E77" s="17">
        <v>98675.459999999992</v>
      </c>
      <c r="F77" s="17">
        <v>57791.913999999997</v>
      </c>
      <c r="G77" s="27">
        <f>C77+D77+E77+F77</f>
        <v>861887.37399999995</v>
      </c>
      <c r="H77" s="27">
        <v>1075.4478494623654</v>
      </c>
      <c r="I77" s="27">
        <v>14.919086021505375</v>
      </c>
      <c r="J77" s="27">
        <v>152.52255241935481</v>
      </c>
      <c r="K77" s="27">
        <v>89.328899327956989</v>
      </c>
      <c r="L77" s="27">
        <f>SUM(H77:K77)</f>
        <v>1332.2183872311825</v>
      </c>
    </row>
    <row r="78" spans="1:13" s="36" customFormat="1">
      <c r="A78" s="35"/>
      <c r="B78" s="35" t="s">
        <v>114</v>
      </c>
      <c r="C78" s="17"/>
      <c r="D78" s="17"/>
      <c r="E78" s="17">
        <v>449521.54</v>
      </c>
      <c r="F78" s="17">
        <v>614207.08600000001</v>
      </c>
      <c r="G78" s="27">
        <f>C78+D78+E78+F78</f>
        <v>1063728.6259999999</v>
      </c>
      <c r="H78" s="27"/>
      <c r="I78" s="27"/>
      <c r="J78" s="27">
        <v>694.82496102150526</v>
      </c>
      <c r="K78" s="27">
        <v>949.37923239247311</v>
      </c>
      <c r="L78" s="27">
        <f>SUM(H78:K78)</f>
        <v>1644.2041934139784</v>
      </c>
    </row>
    <row r="79" spans="1:13" s="36" customFormat="1">
      <c r="A79" s="23">
        <v>25</v>
      </c>
      <c r="B79" s="24" t="s">
        <v>51</v>
      </c>
      <c r="C79" s="25">
        <v>10830</v>
      </c>
      <c r="D79" s="25">
        <v>0</v>
      </c>
      <c r="E79" s="25">
        <v>915897</v>
      </c>
      <c r="F79" s="25">
        <v>776938</v>
      </c>
      <c r="G79" s="25">
        <f>SUM(C79:F79)</f>
        <v>1703665</v>
      </c>
      <c r="H79" s="26">
        <v>16.739919354838708</v>
      </c>
      <c r="I79" s="26" t="s">
        <v>205</v>
      </c>
      <c r="J79" s="26">
        <v>1415.7010080645161</v>
      </c>
      <c r="K79" s="26">
        <v>1200.9122311827955</v>
      </c>
      <c r="L79" s="26">
        <f t="shared" ref="L79:L94" si="11">H79+I79+J79+K79</f>
        <v>2633.3531586021504</v>
      </c>
    </row>
    <row r="80" spans="1:13" s="36" customFormat="1">
      <c r="A80" s="35"/>
      <c r="B80" s="35" t="s">
        <v>115</v>
      </c>
      <c r="C80" s="17"/>
      <c r="D80" s="17"/>
      <c r="E80" s="17">
        <v>915897</v>
      </c>
      <c r="F80" s="17">
        <v>776938</v>
      </c>
      <c r="G80" s="17">
        <f>SUM(C80:F80)</f>
        <v>1692835</v>
      </c>
      <c r="H80" s="27"/>
      <c r="I80" s="27"/>
      <c r="J80" s="27">
        <v>1415.7010080645161</v>
      </c>
      <c r="K80" s="27">
        <v>1200.9122311827955</v>
      </c>
      <c r="L80" s="27">
        <f t="shared" si="11"/>
        <v>2616.6132392473119</v>
      </c>
    </row>
    <row r="81" spans="1:12" s="36" customFormat="1">
      <c r="A81" s="23">
        <v>26</v>
      </c>
      <c r="B81" s="24" t="s">
        <v>52</v>
      </c>
      <c r="C81" s="25">
        <v>0</v>
      </c>
      <c r="D81" s="25">
        <v>0</v>
      </c>
      <c r="E81" s="25">
        <v>2532593.355</v>
      </c>
      <c r="F81" s="25">
        <v>1213329.6200000001</v>
      </c>
      <c r="G81" s="25">
        <f t="shared" ref="G81:G88" si="12">SUM(C81:F81)</f>
        <v>3745922.9750000001</v>
      </c>
      <c r="H81" s="26" t="s">
        <v>205</v>
      </c>
      <c r="I81" s="26" t="s">
        <v>205</v>
      </c>
      <c r="J81" s="26">
        <v>3914.6268256048384</v>
      </c>
      <c r="K81" s="26">
        <v>1875.4422889784948</v>
      </c>
      <c r="L81" s="26">
        <f t="shared" si="11"/>
        <v>5790.0691145833334</v>
      </c>
    </row>
    <row r="82" spans="1:12" s="36" customFormat="1">
      <c r="A82" s="35"/>
      <c r="B82" s="35" t="s">
        <v>116</v>
      </c>
      <c r="C82" s="17">
        <v>0</v>
      </c>
      <c r="D82" s="17"/>
      <c r="E82" s="17">
        <v>463465</v>
      </c>
      <c r="F82" s="17">
        <v>621225</v>
      </c>
      <c r="G82" s="27">
        <f t="shared" si="12"/>
        <v>1084690</v>
      </c>
      <c r="H82" s="27" t="s">
        <v>205</v>
      </c>
      <c r="I82" s="27"/>
      <c r="J82" s="27">
        <v>716.37735215053749</v>
      </c>
      <c r="K82" s="27">
        <v>960.22681451612902</v>
      </c>
      <c r="L82" s="27">
        <f t="shared" si="11"/>
        <v>1676.6041666666665</v>
      </c>
    </row>
    <row r="83" spans="1:12" s="36" customFormat="1">
      <c r="A83" s="35"/>
      <c r="B83" s="35" t="s">
        <v>117</v>
      </c>
      <c r="C83" s="17"/>
      <c r="D83" s="17"/>
      <c r="E83" s="17">
        <v>1476501.355</v>
      </c>
      <c r="F83" s="17">
        <v>592104.62000000011</v>
      </c>
      <c r="G83" s="27">
        <f t="shared" si="12"/>
        <v>2068605.9750000001</v>
      </c>
      <c r="H83" s="27"/>
      <c r="I83" s="27"/>
      <c r="J83" s="27">
        <v>2282.2265567876343</v>
      </c>
      <c r="K83" s="27">
        <v>915.21547446236571</v>
      </c>
      <c r="L83" s="27">
        <f t="shared" si="11"/>
        <v>3197.4420312500001</v>
      </c>
    </row>
    <row r="84" spans="1:12" s="36" customFormat="1">
      <c r="A84" s="35"/>
      <c r="B84" s="35" t="s">
        <v>118</v>
      </c>
      <c r="C84" s="17"/>
      <c r="D84" s="17"/>
      <c r="E84" s="17">
        <v>30391</v>
      </c>
      <c r="F84" s="17"/>
      <c r="G84" s="27">
        <f t="shared" si="12"/>
        <v>30391</v>
      </c>
      <c r="H84" s="27"/>
      <c r="I84" s="27"/>
      <c r="J84" s="27">
        <v>46.975336021505377</v>
      </c>
      <c r="K84" s="27"/>
      <c r="L84" s="27">
        <f t="shared" si="11"/>
        <v>46.975336021505377</v>
      </c>
    </row>
    <row r="85" spans="1:12" s="36" customFormat="1">
      <c r="A85" s="35"/>
      <c r="B85" s="35" t="s">
        <v>119</v>
      </c>
      <c r="C85" s="17"/>
      <c r="D85" s="17"/>
      <c r="E85" s="17">
        <v>547040</v>
      </c>
      <c r="F85" s="17"/>
      <c r="G85" s="27">
        <f t="shared" si="12"/>
        <v>547040</v>
      </c>
      <c r="H85" s="27"/>
      <c r="I85" s="27"/>
      <c r="J85" s="27">
        <v>845.55913978494618</v>
      </c>
      <c r="K85" s="27"/>
      <c r="L85" s="27">
        <f t="shared" si="11"/>
        <v>845.55913978494618</v>
      </c>
    </row>
    <row r="86" spans="1:12" s="36" customFormat="1">
      <c r="A86" s="35"/>
      <c r="B86" s="35" t="s">
        <v>120</v>
      </c>
      <c r="C86" s="17"/>
      <c r="D86" s="17"/>
      <c r="E86" s="17">
        <v>12663</v>
      </c>
      <c r="F86" s="17"/>
      <c r="G86" s="27">
        <f t="shared" si="12"/>
        <v>12663</v>
      </c>
      <c r="H86" s="27"/>
      <c r="I86" s="27"/>
      <c r="J86" s="27">
        <v>19.573185483870965</v>
      </c>
      <c r="K86" s="27"/>
      <c r="L86" s="27">
        <f t="shared" si="11"/>
        <v>19.573185483870965</v>
      </c>
    </row>
    <row r="87" spans="1:12" s="36" customFormat="1">
      <c r="A87" s="35"/>
      <c r="B87" s="35" t="s">
        <v>121</v>
      </c>
      <c r="C87" s="17"/>
      <c r="D87" s="17"/>
      <c r="E87" s="17">
        <v>2533</v>
      </c>
      <c r="F87" s="17"/>
      <c r="G87" s="27"/>
      <c r="H87" s="27"/>
      <c r="I87" s="27"/>
      <c r="J87" s="27">
        <v>3.9152553763440858</v>
      </c>
      <c r="K87" s="27"/>
      <c r="L87" s="27">
        <f t="shared" si="11"/>
        <v>3.9152553763440858</v>
      </c>
    </row>
    <row r="88" spans="1:12" s="36" customFormat="1">
      <c r="A88" s="23">
        <v>27</v>
      </c>
      <c r="B88" s="24" t="s">
        <v>54</v>
      </c>
      <c r="C88" s="25">
        <v>669800</v>
      </c>
      <c r="D88" s="25">
        <v>0</v>
      </c>
      <c r="E88" s="25">
        <v>2625035</v>
      </c>
      <c r="F88" s="25">
        <v>844122</v>
      </c>
      <c r="G88" s="25">
        <f t="shared" si="12"/>
        <v>4138957</v>
      </c>
      <c r="H88" s="26">
        <v>1035.3091397849462</v>
      </c>
      <c r="I88" s="26" t="s">
        <v>205</v>
      </c>
      <c r="J88" s="26">
        <v>4057.5137768817203</v>
      </c>
      <c r="K88" s="26">
        <v>1304.7584677419354</v>
      </c>
      <c r="L88" s="26">
        <f t="shared" si="11"/>
        <v>6397.5813844086015</v>
      </c>
    </row>
    <row r="89" spans="1:12" s="36" customFormat="1">
      <c r="A89" s="35"/>
      <c r="B89" s="35" t="s">
        <v>122</v>
      </c>
      <c r="C89" s="17"/>
      <c r="D89" s="17"/>
      <c r="E89" s="17">
        <v>1318292</v>
      </c>
      <c r="F89" s="17">
        <v>548848</v>
      </c>
      <c r="G89" s="27">
        <f t="shared" ref="G89:G95" si="13">SUM(C89:F89)</f>
        <v>1867140</v>
      </c>
      <c r="H89" s="27"/>
      <c r="I89" s="27"/>
      <c r="J89" s="27">
        <v>2037.6825268817204</v>
      </c>
      <c r="K89" s="27">
        <v>848.35376344086023</v>
      </c>
      <c r="L89" s="27">
        <f t="shared" si="11"/>
        <v>2886.0362903225805</v>
      </c>
    </row>
    <row r="90" spans="1:12" s="36" customFormat="1">
      <c r="A90" s="35"/>
      <c r="B90" s="35" t="s">
        <v>123</v>
      </c>
      <c r="C90" s="17"/>
      <c r="D90" s="17"/>
      <c r="E90" s="17">
        <v>899074</v>
      </c>
      <c r="F90" s="17">
        <v>229601</v>
      </c>
      <c r="G90" s="27">
        <f t="shared" si="13"/>
        <v>1128675</v>
      </c>
      <c r="H90" s="27"/>
      <c r="I90" s="27"/>
      <c r="J90" s="27">
        <v>1389.6977150537634</v>
      </c>
      <c r="K90" s="27">
        <v>354.89401881720431</v>
      </c>
      <c r="L90" s="27">
        <f t="shared" si="11"/>
        <v>1744.5917338709678</v>
      </c>
    </row>
    <row r="91" spans="1:12" s="36" customFormat="1">
      <c r="A91" s="35"/>
      <c r="B91" s="35" t="s">
        <v>124</v>
      </c>
      <c r="C91" s="17"/>
      <c r="D91" s="17"/>
      <c r="E91" s="17">
        <v>275104</v>
      </c>
      <c r="F91" s="17">
        <v>2364</v>
      </c>
      <c r="G91" s="27">
        <f t="shared" si="13"/>
        <v>277468</v>
      </c>
      <c r="H91" s="27"/>
      <c r="I91" s="27"/>
      <c r="J91" s="27">
        <v>425.22795698924728</v>
      </c>
      <c r="K91" s="27">
        <v>3.6540322580645155</v>
      </c>
      <c r="L91" s="27">
        <f t="shared" si="11"/>
        <v>428.88198924731176</v>
      </c>
    </row>
    <row r="92" spans="1:12" s="36" customFormat="1">
      <c r="A92" s="35"/>
      <c r="B92" s="35" t="s">
        <v>125</v>
      </c>
      <c r="C92" s="17"/>
      <c r="D92" s="17"/>
      <c r="E92" s="17">
        <v>22838</v>
      </c>
      <c r="F92" s="17"/>
      <c r="G92" s="27">
        <f t="shared" si="13"/>
        <v>22838</v>
      </c>
      <c r="H92" s="27"/>
      <c r="I92" s="27"/>
      <c r="J92" s="27">
        <v>35.300672043010749</v>
      </c>
      <c r="K92" s="27"/>
      <c r="L92" s="27">
        <f t="shared" si="11"/>
        <v>35.300672043010749</v>
      </c>
    </row>
    <row r="93" spans="1:12" s="36" customFormat="1">
      <c r="A93" s="35"/>
      <c r="B93" s="35" t="s">
        <v>126</v>
      </c>
      <c r="C93" s="17"/>
      <c r="D93" s="17"/>
      <c r="E93" s="17">
        <v>40426</v>
      </c>
      <c r="F93" s="17">
        <v>34356</v>
      </c>
      <c r="G93" s="27">
        <f t="shared" si="13"/>
        <v>74782</v>
      </c>
      <c r="H93" s="27"/>
      <c r="I93" s="27"/>
      <c r="J93" s="27">
        <v>62.486424731182794</v>
      </c>
      <c r="K93" s="27">
        <v>53.104032258064514</v>
      </c>
      <c r="L93" s="27">
        <f t="shared" si="11"/>
        <v>115.59045698924731</v>
      </c>
    </row>
    <row r="94" spans="1:12" s="36" customFormat="1">
      <c r="A94" s="35"/>
      <c r="B94" s="35" t="s">
        <v>127</v>
      </c>
      <c r="C94" s="17"/>
      <c r="D94" s="17"/>
      <c r="E94" s="17">
        <v>69301</v>
      </c>
      <c r="F94" s="17">
        <v>28953</v>
      </c>
      <c r="G94" s="27">
        <f t="shared" si="13"/>
        <v>98254</v>
      </c>
      <c r="H94" s="27"/>
      <c r="I94" s="27"/>
      <c r="J94" s="27">
        <v>107.11848118279569</v>
      </c>
      <c r="K94" s="27">
        <v>44.752620967741933</v>
      </c>
      <c r="L94" s="27">
        <f t="shared" si="11"/>
        <v>151.87110215053764</v>
      </c>
    </row>
    <row r="95" spans="1:12" s="36" customFormat="1">
      <c r="A95" s="23">
        <v>28</v>
      </c>
      <c r="B95" s="24" t="s">
        <v>55</v>
      </c>
      <c r="C95" s="25">
        <v>450116</v>
      </c>
      <c r="D95" s="25">
        <v>0</v>
      </c>
      <c r="E95" s="25">
        <v>966847</v>
      </c>
      <c r="F95" s="25">
        <v>538815</v>
      </c>
      <c r="G95" s="25">
        <f t="shared" si="13"/>
        <v>1955778</v>
      </c>
      <c r="H95" s="26">
        <v>695.74381720430108</v>
      </c>
      <c r="I95" s="26" t="s">
        <v>205</v>
      </c>
      <c r="J95" s="26">
        <v>1494.45436827957</v>
      </c>
      <c r="K95" s="26">
        <v>832.8457661290322</v>
      </c>
      <c r="L95" s="26">
        <f>H95+I95+J95+K95</f>
        <v>3023.0439516129031</v>
      </c>
    </row>
    <row r="96" spans="1:12" s="36" customFormat="1">
      <c r="A96" s="35"/>
      <c r="B96" s="35" t="s">
        <v>128</v>
      </c>
      <c r="C96" s="17">
        <v>450116</v>
      </c>
      <c r="D96" s="17">
        <v>0</v>
      </c>
      <c r="E96" s="17">
        <v>966847</v>
      </c>
      <c r="F96" s="17">
        <v>538815</v>
      </c>
      <c r="G96" s="27">
        <f>C96+D96+E96+F96</f>
        <v>1955778</v>
      </c>
      <c r="H96" s="27">
        <v>695.74381720430108</v>
      </c>
      <c r="I96" s="27"/>
      <c r="J96" s="27">
        <v>1494.45436827957</v>
      </c>
      <c r="K96" s="27">
        <v>832.8457661290322</v>
      </c>
      <c r="L96" s="27">
        <f>H96+I96+J96+K96</f>
        <v>3023.0439516129031</v>
      </c>
    </row>
    <row r="97" spans="1:12" s="36" customFormat="1">
      <c r="A97" s="23">
        <v>29</v>
      </c>
      <c r="B97" s="24" t="s">
        <v>57</v>
      </c>
      <c r="C97" s="25">
        <v>211450</v>
      </c>
      <c r="D97" s="25">
        <v>0</v>
      </c>
      <c r="E97" s="25">
        <v>1152115</v>
      </c>
      <c r="F97" s="25">
        <v>706109</v>
      </c>
      <c r="G97" s="25">
        <f>SUM(C97:F97)</f>
        <v>2069674</v>
      </c>
      <c r="H97" s="26">
        <v>326.83803763440858</v>
      </c>
      <c r="I97" s="26" t="s">
        <v>205</v>
      </c>
      <c r="J97" s="26">
        <v>1780.8229166666665</v>
      </c>
      <c r="K97" s="26">
        <v>1091.4319220430107</v>
      </c>
      <c r="L97" s="26">
        <f>H97+I97+J97+K97</f>
        <v>3199.0928763440857</v>
      </c>
    </row>
    <row r="98" spans="1:12" s="36" customFormat="1">
      <c r="A98" s="35"/>
      <c r="B98" s="35" t="s">
        <v>129</v>
      </c>
      <c r="C98" s="17">
        <v>211450</v>
      </c>
      <c r="D98" s="17"/>
      <c r="E98" s="17">
        <v>1152115</v>
      </c>
      <c r="F98" s="17">
        <v>706109</v>
      </c>
      <c r="G98" s="27">
        <f>SUM(C98:F98)</f>
        <v>2069674</v>
      </c>
      <c r="H98" s="27">
        <v>326.83803763440858</v>
      </c>
      <c r="I98" s="27"/>
      <c r="J98" s="27">
        <v>1780.8229166666665</v>
      </c>
      <c r="K98" s="27">
        <v>1091.4319220430107</v>
      </c>
      <c r="L98" s="27">
        <f t="shared" ref="L98:L116" si="14">H98+I98+J98+K98</f>
        <v>3199.0928763440857</v>
      </c>
    </row>
    <row r="99" spans="1:12" s="36" customFormat="1">
      <c r="A99" s="35"/>
      <c r="B99" s="35" t="s">
        <v>73</v>
      </c>
      <c r="C99" s="17"/>
      <c r="D99" s="17"/>
      <c r="E99" s="17"/>
      <c r="F99" s="17"/>
      <c r="G99" s="27">
        <f>SUM(C99:F99)</f>
        <v>0</v>
      </c>
      <c r="H99" s="27" t="s">
        <v>205</v>
      </c>
      <c r="I99" s="27"/>
      <c r="J99" s="27"/>
      <c r="K99" s="27"/>
      <c r="L99" s="27">
        <f t="shared" si="14"/>
        <v>0</v>
      </c>
    </row>
    <row r="100" spans="1:12" s="36" customFormat="1">
      <c r="A100" s="23">
        <v>30</v>
      </c>
      <c r="B100" s="24" t="s">
        <v>58</v>
      </c>
      <c r="C100" s="25">
        <v>23935</v>
      </c>
      <c r="D100" s="25">
        <v>0</v>
      </c>
      <c r="E100" s="25">
        <v>3216968</v>
      </c>
      <c r="F100" s="25">
        <v>1792311</v>
      </c>
      <c r="G100" s="25">
        <f>SUM(C100:F100)</f>
        <v>5033214</v>
      </c>
      <c r="H100" s="26">
        <v>36.996303763440856</v>
      </c>
      <c r="I100" s="26" t="s">
        <v>205</v>
      </c>
      <c r="J100" s="26">
        <v>4972.463978494623</v>
      </c>
      <c r="K100" s="26">
        <v>2770.3731854838707</v>
      </c>
      <c r="L100" s="26">
        <f>H100+I100+J100+K100</f>
        <v>7779.8334677419343</v>
      </c>
    </row>
    <row r="101" spans="1:12" s="36" customFormat="1">
      <c r="A101" s="35"/>
      <c r="B101" s="35" t="s">
        <v>130</v>
      </c>
      <c r="C101" s="17"/>
      <c r="D101" s="17"/>
      <c r="E101" s="17">
        <v>3216968</v>
      </c>
      <c r="F101" s="17">
        <v>1792311</v>
      </c>
      <c r="G101" s="17">
        <f>G100</f>
        <v>5033214</v>
      </c>
      <c r="H101" s="27"/>
      <c r="I101" s="27"/>
      <c r="J101" s="27">
        <v>4972.463978494623</v>
      </c>
      <c r="K101" s="27">
        <v>2770.3731854838707</v>
      </c>
      <c r="L101" s="27">
        <f t="shared" si="14"/>
        <v>7742.8371639784937</v>
      </c>
    </row>
    <row r="102" spans="1:12" s="36" customFormat="1">
      <c r="A102" s="23">
        <v>31</v>
      </c>
      <c r="B102" s="24" t="s">
        <v>60</v>
      </c>
      <c r="C102" s="25">
        <v>8300</v>
      </c>
      <c r="D102" s="25">
        <v>0</v>
      </c>
      <c r="E102" s="25">
        <v>811551</v>
      </c>
      <c r="F102" s="37">
        <v>610111</v>
      </c>
      <c r="G102" s="25">
        <f>SUM(C102:F102)</f>
        <v>1429962</v>
      </c>
      <c r="H102" s="26">
        <v>12.829301075268816</v>
      </c>
      <c r="I102" s="26" t="s">
        <v>205</v>
      </c>
      <c r="J102" s="26">
        <v>1254.413508064516</v>
      </c>
      <c r="K102" s="26">
        <v>943.04791666666654</v>
      </c>
      <c r="L102" s="26">
        <f t="shared" si="14"/>
        <v>2210.2907258064515</v>
      </c>
    </row>
    <row r="103" spans="1:12" s="36" customFormat="1">
      <c r="A103" s="35"/>
      <c r="B103" s="35" t="s">
        <v>131</v>
      </c>
      <c r="C103" s="17"/>
      <c r="D103" s="17"/>
      <c r="E103" s="17">
        <v>811551</v>
      </c>
      <c r="F103" s="17">
        <v>610111</v>
      </c>
      <c r="G103" s="27">
        <f>E103+F103</f>
        <v>1421662</v>
      </c>
      <c r="H103" s="27"/>
      <c r="I103" s="27"/>
      <c r="J103" s="27">
        <v>1254.413508064516</v>
      </c>
      <c r="K103" s="27">
        <v>943.04791666666654</v>
      </c>
      <c r="L103" s="27">
        <f t="shared" si="14"/>
        <v>2197.4614247311824</v>
      </c>
    </row>
    <row r="104" spans="1:12" s="36" customFormat="1">
      <c r="A104" s="18">
        <v>32</v>
      </c>
      <c r="B104" s="19" t="s">
        <v>62</v>
      </c>
      <c r="C104" s="20">
        <v>0</v>
      </c>
      <c r="D104" s="20">
        <v>0</v>
      </c>
      <c r="E104" s="20">
        <v>11316</v>
      </c>
      <c r="F104" s="20">
        <v>16642</v>
      </c>
      <c r="G104" s="20">
        <f>SUM(C104:F104)</f>
        <v>27958</v>
      </c>
      <c r="H104" s="21" t="s">
        <v>205</v>
      </c>
      <c r="I104" s="21" t="s">
        <v>205</v>
      </c>
      <c r="J104" s="21">
        <v>17.491129032258062</v>
      </c>
      <c r="K104" s="21">
        <v>25.72352150537634</v>
      </c>
      <c r="L104" s="21">
        <f t="shared" si="14"/>
        <v>43.214650537634398</v>
      </c>
    </row>
    <row r="105" spans="1:12" s="36" customFormat="1">
      <c r="A105" s="35"/>
      <c r="B105" s="35" t="s">
        <v>132</v>
      </c>
      <c r="C105" s="17"/>
      <c r="D105" s="17"/>
      <c r="E105" s="17">
        <v>11316</v>
      </c>
      <c r="F105" s="17">
        <v>16642</v>
      </c>
      <c r="G105" s="27">
        <f>C105+D105+E105+F105</f>
        <v>27958</v>
      </c>
      <c r="H105" s="71" t="s">
        <v>205</v>
      </c>
      <c r="I105" s="27"/>
      <c r="J105" s="27">
        <v>17.491129032258062</v>
      </c>
      <c r="K105" s="27">
        <v>25.72352150537634</v>
      </c>
      <c r="L105" s="27">
        <f t="shared" si="14"/>
        <v>43.214650537634398</v>
      </c>
    </row>
    <row r="106" spans="1:12" s="36" customFormat="1">
      <c r="A106" s="18">
        <v>33</v>
      </c>
      <c r="B106" s="19" t="s">
        <v>61</v>
      </c>
      <c r="C106" s="20">
        <v>513640</v>
      </c>
      <c r="D106" s="20">
        <v>64607</v>
      </c>
      <c r="E106" s="20">
        <v>4506321</v>
      </c>
      <c r="F106" s="20">
        <v>1946153</v>
      </c>
      <c r="G106" s="20">
        <f>SUM(C106:F106)</f>
        <v>7030721</v>
      </c>
      <c r="H106" s="21">
        <v>793.93279569892468</v>
      </c>
      <c r="I106" s="21">
        <v>99.862970430107524</v>
      </c>
      <c r="J106" s="21">
        <v>6965.4155241935478</v>
      </c>
      <c r="K106" s="21">
        <v>3008.166599462365</v>
      </c>
      <c r="L106" s="21">
        <f t="shared" si="14"/>
        <v>10867.377889784944</v>
      </c>
    </row>
    <row r="107" spans="1:12" s="36" customFormat="1">
      <c r="A107" s="35"/>
      <c r="B107" s="35" t="s">
        <v>133</v>
      </c>
      <c r="C107" s="17">
        <v>513640</v>
      </c>
      <c r="D107" s="17">
        <v>64607</v>
      </c>
      <c r="E107" s="17">
        <v>4506321</v>
      </c>
      <c r="F107" s="17">
        <v>1946153</v>
      </c>
      <c r="G107" s="27">
        <f>C107+D107+E107+F107</f>
        <v>7030721</v>
      </c>
      <c r="H107" s="27">
        <v>793.93279569892468</v>
      </c>
      <c r="I107" s="27"/>
      <c r="J107" s="27">
        <v>6965.4155241935478</v>
      </c>
      <c r="K107" s="27">
        <v>3008.166599462365</v>
      </c>
      <c r="L107" s="27">
        <f t="shared" si="14"/>
        <v>10767.514919354837</v>
      </c>
    </row>
    <row r="108" spans="1:12" s="36" customFormat="1">
      <c r="A108" s="18">
        <v>34</v>
      </c>
      <c r="B108" s="72" t="s">
        <v>206</v>
      </c>
      <c r="C108" s="20">
        <v>0</v>
      </c>
      <c r="D108" s="20">
        <v>0</v>
      </c>
      <c r="E108" s="20">
        <v>0</v>
      </c>
      <c r="F108" s="20">
        <v>36447</v>
      </c>
      <c r="G108" s="20">
        <f>SUM(C108:F108)</f>
        <v>36447</v>
      </c>
      <c r="H108" s="20" t="s">
        <v>205</v>
      </c>
      <c r="I108" s="20" t="s">
        <v>205</v>
      </c>
      <c r="J108" s="20" t="s">
        <v>205</v>
      </c>
      <c r="K108" s="20">
        <v>56.336088709677412</v>
      </c>
      <c r="L108" s="20">
        <f t="shared" si="14"/>
        <v>56.336088709677412</v>
      </c>
    </row>
    <row r="109" spans="1:12" s="36" customFormat="1">
      <c r="A109" s="35"/>
      <c r="B109" s="35" t="s">
        <v>207</v>
      </c>
      <c r="C109" s="17">
        <v>0</v>
      </c>
      <c r="D109" s="17">
        <v>0</v>
      </c>
      <c r="E109" s="17">
        <v>0</v>
      </c>
      <c r="F109" s="17">
        <v>36447</v>
      </c>
      <c r="G109" s="27">
        <f>C109+D109+E109+F109</f>
        <v>36447</v>
      </c>
      <c r="H109" s="71" t="s">
        <v>205</v>
      </c>
      <c r="I109" s="71"/>
      <c r="J109" s="71" t="s">
        <v>205</v>
      </c>
      <c r="K109" s="71">
        <v>56.336088709677412</v>
      </c>
      <c r="L109" s="71">
        <f t="shared" si="14"/>
        <v>56.336088709677412</v>
      </c>
    </row>
    <row r="110" spans="1:12" s="36" customFormat="1">
      <c r="A110" s="18">
        <v>35</v>
      </c>
      <c r="B110" s="19" t="s">
        <v>63</v>
      </c>
      <c r="C110" s="20">
        <v>0</v>
      </c>
      <c r="D110" s="20">
        <v>0</v>
      </c>
      <c r="E110" s="20">
        <v>363815</v>
      </c>
      <c r="F110" s="73">
        <v>64613</v>
      </c>
      <c r="G110" s="20">
        <f>SUM(C110:F110)</f>
        <v>428428</v>
      </c>
      <c r="H110" s="21" t="s">
        <v>205</v>
      </c>
      <c r="I110" s="21" t="s">
        <v>205</v>
      </c>
      <c r="J110" s="21">
        <v>562.34845430107521</v>
      </c>
      <c r="K110" s="21">
        <v>99.872244623655902</v>
      </c>
      <c r="L110" s="21">
        <f t="shared" si="14"/>
        <v>662.2206989247311</v>
      </c>
    </row>
    <row r="111" spans="1:12" s="36" customFormat="1" ht="30">
      <c r="A111" s="35"/>
      <c r="B111" s="38" t="s">
        <v>134</v>
      </c>
      <c r="C111" s="17"/>
      <c r="D111" s="17"/>
      <c r="E111" s="17">
        <v>363815</v>
      </c>
      <c r="F111" s="17">
        <v>64613</v>
      </c>
      <c r="G111" s="27">
        <f>SUM(C111:F111)</f>
        <v>428428</v>
      </c>
      <c r="H111" s="27"/>
      <c r="I111" s="27"/>
      <c r="J111" s="27">
        <v>562.34845430107521</v>
      </c>
      <c r="K111" s="27">
        <v>99.872244623655902</v>
      </c>
      <c r="L111" s="27">
        <f t="shared" si="14"/>
        <v>662.2206989247311</v>
      </c>
    </row>
    <row r="112" spans="1:12" s="36" customFormat="1">
      <c r="A112" s="18">
        <v>36</v>
      </c>
      <c r="B112" s="19" t="s">
        <v>64</v>
      </c>
      <c r="C112" s="20">
        <v>166545</v>
      </c>
      <c r="D112" s="20">
        <v>0</v>
      </c>
      <c r="E112" s="20">
        <v>88126</v>
      </c>
      <c r="F112" s="20">
        <v>90449</v>
      </c>
      <c r="G112" s="20">
        <f>SUM(C112:F112)</f>
        <v>345120</v>
      </c>
      <c r="H112" s="21">
        <v>257.42842741935482</v>
      </c>
      <c r="I112" s="21" t="s">
        <v>205</v>
      </c>
      <c r="J112" s="21">
        <v>136.21626344086022</v>
      </c>
      <c r="K112" s="21">
        <v>139.80692204301076</v>
      </c>
      <c r="L112" s="21">
        <f t="shared" si="14"/>
        <v>533.45161290322585</v>
      </c>
    </row>
    <row r="113" spans="1:12" s="36" customFormat="1">
      <c r="A113" s="35"/>
      <c r="B113" s="35" t="s">
        <v>135</v>
      </c>
      <c r="C113" s="17">
        <v>166545</v>
      </c>
      <c r="D113" s="17"/>
      <c r="E113" s="17">
        <v>88126</v>
      </c>
      <c r="F113" s="17">
        <v>90449</v>
      </c>
      <c r="G113" s="27">
        <f t="shared" ref="G113" si="15">G112</f>
        <v>345120</v>
      </c>
      <c r="H113" s="27">
        <v>257.42842741935482</v>
      </c>
      <c r="I113" s="27"/>
      <c r="J113" s="27">
        <v>136.21626344086022</v>
      </c>
      <c r="K113" s="27">
        <v>139.80692204301076</v>
      </c>
      <c r="L113" s="27">
        <f t="shared" si="14"/>
        <v>533.45161290322585</v>
      </c>
    </row>
    <row r="114" spans="1:12" s="36" customFormat="1">
      <c r="A114" s="23">
        <v>37</v>
      </c>
      <c r="B114" s="24" t="s">
        <v>65</v>
      </c>
      <c r="C114" s="25">
        <v>0</v>
      </c>
      <c r="D114" s="25">
        <v>0</v>
      </c>
      <c r="E114" s="25">
        <v>201213</v>
      </c>
      <c r="F114" s="25">
        <v>59532</v>
      </c>
      <c r="G114" s="25">
        <f t="shared" ref="G114:G119" si="16">SUM(C114:F114)</f>
        <v>260745</v>
      </c>
      <c r="H114" s="26" t="s">
        <v>205</v>
      </c>
      <c r="I114" s="26" t="s">
        <v>205</v>
      </c>
      <c r="J114" s="26">
        <v>311.01471774193544</v>
      </c>
      <c r="K114" s="26">
        <v>92.018548387096772</v>
      </c>
      <c r="L114" s="26">
        <f t="shared" si="14"/>
        <v>403.0332661290322</v>
      </c>
    </row>
    <row r="115" spans="1:12" s="36" customFormat="1" ht="30">
      <c r="A115" s="35"/>
      <c r="B115" s="38" t="s">
        <v>136</v>
      </c>
      <c r="C115" s="17"/>
      <c r="D115" s="17"/>
      <c r="E115" s="17">
        <v>48291.119999999995</v>
      </c>
      <c r="F115" s="17">
        <v>3631.4519999999998</v>
      </c>
      <c r="G115" s="27">
        <f t="shared" si="16"/>
        <v>51922.571999999993</v>
      </c>
      <c r="H115" s="27"/>
      <c r="I115" s="27"/>
      <c r="J115" s="27">
        <v>74.643532258064511</v>
      </c>
      <c r="K115" s="27">
        <v>5.6131314516129027</v>
      </c>
      <c r="L115" s="27">
        <f t="shared" si="14"/>
        <v>80.256663709677412</v>
      </c>
    </row>
    <row r="116" spans="1:12" s="36" customFormat="1">
      <c r="A116" s="35"/>
      <c r="B116" s="35" t="s">
        <v>137</v>
      </c>
      <c r="C116" s="17"/>
      <c r="D116" s="17"/>
      <c r="E116" s="17">
        <v>152921.88</v>
      </c>
      <c r="F116" s="17">
        <v>55900.548000000003</v>
      </c>
      <c r="G116" s="27">
        <f t="shared" si="16"/>
        <v>208822.42800000001</v>
      </c>
      <c r="H116" s="27"/>
      <c r="I116" s="27"/>
      <c r="J116" s="27">
        <v>236.37118548387096</v>
      </c>
      <c r="K116" s="27">
        <v>86.405416935483871</v>
      </c>
      <c r="L116" s="27">
        <f t="shared" si="14"/>
        <v>322.77660241935484</v>
      </c>
    </row>
    <row r="117" spans="1:12" s="36" customFormat="1">
      <c r="A117" s="23">
        <v>38</v>
      </c>
      <c r="B117" s="24" t="s">
        <v>66</v>
      </c>
      <c r="C117" s="25">
        <v>0</v>
      </c>
      <c r="D117" s="25">
        <v>133344</v>
      </c>
      <c r="E117" s="25">
        <v>956672</v>
      </c>
      <c r="F117" s="25">
        <v>1203099</v>
      </c>
      <c r="G117" s="25">
        <f t="shared" si="16"/>
        <v>2293115</v>
      </c>
      <c r="H117" s="26" t="s">
        <v>205</v>
      </c>
      <c r="I117" s="26">
        <v>206.10967741935482</v>
      </c>
      <c r="J117" s="26">
        <v>1478.7268817204299</v>
      </c>
      <c r="K117" s="26">
        <v>1859.6288306451613</v>
      </c>
      <c r="L117" s="26">
        <f>H117+I117+J117+K117</f>
        <v>3544.4653897849457</v>
      </c>
    </row>
    <row r="118" spans="1:12" s="36" customFormat="1">
      <c r="A118" s="35"/>
      <c r="B118" s="35" t="s">
        <v>138</v>
      </c>
      <c r="C118" s="17"/>
      <c r="D118" s="17">
        <v>133344</v>
      </c>
      <c r="E118" s="17">
        <v>956672</v>
      </c>
      <c r="F118" s="17">
        <v>1203099</v>
      </c>
      <c r="G118" s="27">
        <f t="shared" si="16"/>
        <v>2293115</v>
      </c>
      <c r="H118" s="27"/>
      <c r="I118" s="27">
        <v>206.10967741935482</v>
      </c>
      <c r="J118" s="27">
        <v>1478.7268817204299</v>
      </c>
      <c r="K118" s="27">
        <v>1859.6288306451613</v>
      </c>
      <c r="L118" s="27">
        <f>H118+I118+J118+K118</f>
        <v>3544.4653897849457</v>
      </c>
    </row>
    <row r="119" spans="1:12" s="36" customFormat="1">
      <c r="A119" s="23">
        <v>39</v>
      </c>
      <c r="B119" s="24" t="s">
        <v>67</v>
      </c>
      <c r="C119" s="25">
        <v>0</v>
      </c>
      <c r="D119" s="25">
        <v>0</v>
      </c>
      <c r="E119" s="25">
        <v>233001</v>
      </c>
      <c r="F119" s="25">
        <v>614062</v>
      </c>
      <c r="G119" s="25">
        <f t="shared" si="16"/>
        <v>847063</v>
      </c>
      <c r="H119" s="26" t="s">
        <v>205</v>
      </c>
      <c r="I119" s="26" t="s">
        <v>205</v>
      </c>
      <c r="J119" s="26">
        <v>360.14939516129033</v>
      </c>
      <c r="K119" s="26">
        <v>949.15497311827949</v>
      </c>
      <c r="L119" s="26">
        <f>H119+I119+J119+K119</f>
        <v>1309.3043682795699</v>
      </c>
    </row>
    <row r="120" spans="1:12" s="36" customFormat="1">
      <c r="A120" s="35"/>
      <c r="B120" s="35" t="s">
        <v>139</v>
      </c>
      <c r="C120" s="17"/>
      <c r="D120" s="17"/>
      <c r="E120" s="17">
        <v>233001</v>
      </c>
      <c r="F120" s="17">
        <v>614062</v>
      </c>
      <c r="G120" s="27">
        <f>SUM(C120:F120)</f>
        <v>847063</v>
      </c>
      <c r="H120" s="27"/>
      <c r="I120" s="27"/>
      <c r="J120" s="27">
        <v>360.14939516129033</v>
      </c>
      <c r="K120" s="27">
        <v>949.15497311827949</v>
      </c>
      <c r="L120" s="27">
        <f>SUM(H120:K120)</f>
        <v>1309.3043682795699</v>
      </c>
    </row>
    <row r="121" spans="1:12" s="36" customFormat="1">
      <c r="A121" s="23">
        <v>40</v>
      </c>
      <c r="B121" s="24" t="s">
        <v>69</v>
      </c>
      <c r="C121" s="25">
        <v>126886</v>
      </c>
      <c r="D121" s="25">
        <v>0</v>
      </c>
      <c r="E121" s="25">
        <v>602478</v>
      </c>
      <c r="F121" s="25">
        <v>127738</v>
      </c>
      <c r="G121" s="25">
        <f t="shared" ref="G121:G131" si="17">SUM(C121:F121)</f>
        <v>857102</v>
      </c>
      <c r="H121" s="26">
        <v>196.12755376344083</v>
      </c>
      <c r="I121" s="26" t="s">
        <v>205</v>
      </c>
      <c r="J121" s="26">
        <v>931.24959677419349</v>
      </c>
      <c r="K121" s="26">
        <v>197.44448924731182</v>
      </c>
      <c r="L121" s="26">
        <f>H121+I121+J121+K121</f>
        <v>1324.8216397849462</v>
      </c>
    </row>
    <row r="122" spans="1:12" s="36" customFormat="1">
      <c r="A122" s="35"/>
      <c r="B122" s="35" t="s">
        <v>140</v>
      </c>
      <c r="C122" s="17">
        <v>126886</v>
      </c>
      <c r="D122" s="17"/>
      <c r="E122" s="17">
        <v>177068</v>
      </c>
      <c r="F122" s="17">
        <v>33212</v>
      </c>
      <c r="G122" s="27">
        <f>SUM(C122:F122)</f>
        <v>337166</v>
      </c>
      <c r="H122" s="27">
        <v>196.12755376344083</v>
      </c>
      <c r="I122" s="27"/>
      <c r="J122" s="27">
        <v>273.69381720430107</v>
      </c>
      <c r="K122" s="27">
        <v>51.335752688172043</v>
      </c>
      <c r="L122" s="27">
        <f t="shared" ref="L122:L128" si="18">H122+I122+J122+K122</f>
        <v>521.15712365591401</v>
      </c>
    </row>
    <row r="123" spans="1:12" s="36" customFormat="1" ht="30" customHeight="1">
      <c r="A123" s="35"/>
      <c r="B123" s="35" t="s">
        <v>141</v>
      </c>
      <c r="C123" s="17"/>
      <c r="D123" s="17"/>
      <c r="E123" s="17">
        <v>57717</v>
      </c>
      <c r="F123" s="17"/>
      <c r="G123" s="27">
        <f t="shared" si="17"/>
        <v>57717</v>
      </c>
      <c r="H123" s="27"/>
      <c r="I123" s="27"/>
      <c r="J123" s="27">
        <v>89.213104838709668</v>
      </c>
      <c r="K123" s="27"/>
      <c r="L123" s="27">
        <f t="shared" si="18"/>
        <v>89.213104838709668</v>
      </c>
    </row>
    <row r="124" spans="1:12" s="36" customFormat="1">
      <c r="A124" s="35"/>
      <c r="B124" s="35" t="s">
        <v>142</v>
      </c>
      <c r="C124" s="17"/>
      <c r="D124" s="17"/>
      <c r="E124" s="17">
        <v>8676</v>
      </c>
      <c r="F124" s="17"/>
      <c r="G124" s="27">
        <f t="shared" si="17"/>
        <v>8676</v>
      </c>
      <c r="H124" s="27"/>
      <c r="I124" s="27"/>
      <c r="J124" s="27">
        <v>13.410483870967742</v>
      </c>
      <c r="K124" s="27"/>
      <c r="L124" s="27">
        <f t="shared" si="18"/>
        <v>13.410483870967742</v>
      </c>
    </row>
    <row r="125" spans="1:12" s="36" customFormat="1">
      <c r="A125" s="35"/>
      <c r="B125" s="35" t="s">
        <v>143</v>
      </c>
      <c r="C125" s="17"/>
      <c r="D125" s="17"/>
      <c r="E125" s="17">
        <v>21810</v>
      </c>
      <c r="F125" s="17">
        <v>10487</v>
      </c>
      <c r="G125" s="27">
        <f t="shared" si="17"/>
        <v>32297</v>
      </c>
      <c r="H125" s="27"/>
      <c r="I125" s="27"/>
      <c r="J125" s="27">
        <v>33.711693548387096</v>
      </c>
      <c r="K125" s="27">
        <v>16.209744623655912</v>
      </c>
      <c r="L125" s="27">
        <f t="shared" si="18"/>
        <v>49.921438172043011</v>
      </c>
    </row>
    <row r="126" spans="1:12" s="36" customFormat="1">
      <c r="A126" s="35"/>
      <c r="B126" s="35" t="s">
        <v>144</v>
      </c>
      <c r="C126" s="17"/>
      <c r="D126" s="17"/>
      <c r="E126" s="17">
        <v>18436</v>
      </c>
      <c r="F126" s="17">
        <v>15967</v>
      </c>
      <c r="G126" s="27">
        <f t="shared" si="17"/>
        <v>34403</v>
      </c>
      <c r="H126" s="27"/>
      <c r="I126" s="27"/>
      <c r="J126" s="27">
        <v>28.496505376344086</v>
      </c>
      <c r="K126" s="27">
        <v>24.680174731182795</v>
      </c>
      <c r="L126" s="27">
        <f t="shared" si="18"/>
        <v>53.176680107526877</v>
      </c>
    </row>
    <row r="127" spans="1:12" s="36" customFormat="1">
      <c r="A127" s="35"/>
      <c r="B127" s="35" t="s">
        <v>145</v>
      </c>
      <c r="C127" s="17"/>
      <c r="D127" s="17"/>
      <c r="E127" s="17">
        <v>35606</v>
      </c>
      <c r="F127" s="17">
        <v>41451</v>
      </c>
      <c r="G127" s="27">
        <f t="shared" si="17"/>
        <v>77057</v>
      </c>
      <c r="H127" s="27"/>
      <c r="I127" s="27"/>
      <c r="J127" s="27">
        <v>55.03615591397849</v>
      </c>
      <c r="K127" s="27">
        <v>64.070766129032251</v>
      </c>
      <c r="L127" s="27">
        <f t="shared" si="18"/>
        <v>119.10692204301074</v>
      </c>
    </row>
    <row r="128" spans="1:12" s="36" customFormat="1">
      <c r="A128" s="35"/>
      <c r="B128" s="35" t="s">
        <v>146</v>
      </c>
      <c r="C128" s="17"/>
      <c r="D128" s="17"/>
      <c r="E128" s="17">
        <v>283165</v>
      </c>
      <c r="F128" s="17">
        <v>26621</v>
      </c>
      <c r="G128" s="27">
        <f t="shared" si="17"/>
        <v>309786</v>
      </c>
      <c r="H128" s="27"/>
      <c r="I128" s="27"/>
      <c r="J128" s="27">
        <v>437.68783602150535</v>
      </c>
      <c r="K128" s="27">
        <v>41.148051075268818</v>
      </c>
      <c r="L128" s="27">
        <f t="shared" si="18"/>
        <v>478.83588709677417</v>
      </c>
    </row>
    <row r="129" spans="1:12" s="36" customFormat="1">
      <c r="A129" s="23">
        <v>41</v>
      </c>
      <c r="B129" s="39" t="s">
        <v>70</v>
      </c>
      <c r="C129" s="40">
        <v>0</v>
      </c>
      <c r="D129" s="40">
        <v>0</v>
      </c>
      <c r="E129" s="40">
        <v>433045</v>
      </c>
      <c r="F129" s="40">
        <v>88719</v>
      </c>
      <c r="G129" s="25">
        <f t="shared" si="17"/>
        <v>521764</v>
      </c>
      <c r="H129" s="41" t="s">
        <v>205</v>
      </c>
      <c r="I129" s="41" t="s">
        <v>205</v>
      </c>
      <c r="J129" s="26">
        <v>669.35719086021493</v>
      </c>
      <c r="K129" s="26">
        <v>137.1328629032258</v>
      </c>
      <c r="L129" s="26">
        <f>H129+I129+J129+K129</f>
        <v>806.49005376344076</v>
      </c>
    </row>
    <row r="130" spans="1:12" s="36" customFormat="1" ht="30">
      <c r="A130" s="35"/>
      <c r="B130" s="38" t="s">
        <v>147</v>
      </c>
      <c r="C130" s="17"/>
      <c r="D130" s="17"/>
      <c r="E130" s="17">
        <v>433045</v>
      </c>
      <c r="F130" s="17">
        <v>88719</v>
      </c>
      <c r="G130" s="27">
        <f t="shared" si="17"/>
        <v>521764</v>
      </c>
      <c r="H130" s="27"/>
      <c r="I130" s="27"/>
      <c r="J130" s="27">
        <v>669.35719086021493</v>
      </c>
      <c r="K130" s="27">
        <v>137.1328629032258</v>
      </c>
      <c r="L130" s="27">
        <f>SUM(H130:K130)</f>
        <v>806.49005376344076</v>
      </c>
    </row>
    <row r="131" spans="1:12" s="36" customFormat="1">
      <c r="A131" s="23">
        <v>42</v>
      </c>
      <c r="B131" s="24" t="s">
        <v>72</v>
      </c>
      <c r="C131" s="25">
        <v>17199</v>
      </c>
      <c r="D131" s="25">
        <v>0</v>
      </c>
      <c r="E131" s="25">
        <v>3434729</v>
      </c>
      <c r="F131" s="25">
        <v>3015679</v>
      </c>
      <c r="G131" s="25">
        <f t="shared" si="17"/>
        <v>6467607</v>
      </c>
      <c r="H131" s="26">
        <v>26.584475806451611</v>
      </c>
      <c r="I131" s="26" t="s">
        <v>205</v>
      </c>
      <c r="J131" s="26">
        <v>5309.0569220430107</v>
      </c>
      <c r="K131" s="26">
        <v>4661.3317876344081</v>
      </c>
      <c r="L131" s="26">
        <f>H131+I131+J131+K131</f>
        <v>9996.9731854838701</v>
      </c>
    </row>
    <row r="132" spans="1:12" s="36" customFormat="1">
      <c r="A132" s="35"/>
      <c r="B132" s="35" t="s">
        <v>148</v>
      </c>
      <c r="C132" s="17">
        <v>17199</v>
      </c>
      <c r="D132" s="17"/>
      <c r="E132" s="17">
        <v>3434729</v>
      </c>
      <c r="F132" s="17">
        <v>3015679</v>
      </c>
      <c r="G132" s="27">
        <f>C132+D132+E132+F132</f>
        <v>6467607</v>
      </c>
      <c r="H132" s="27">
        <v>26.584475806451611</v>
      </c>
      <c r="I132" s="27"/>
      <c r="J132" s="27">
        <v>5309.0569220430107</v>
      </c>
      <c r="K132" s="27">
        <v>4661.3317876344081</v>
      </c>
      <c r="L132" s="27">
        <f>H132+I132+J132+K132</f>
        <v>9996.9731854838701</v>
      </c>
    </row>
    <row r="133" spans="1:12" s="36" customFormat="1">
      <c r="A133" s="23">
        <v>43</v>
      </c>
      <c r="B133" s="24" t="s">
        <v>74</v>
      </c>
      <c r="C133" s="25">
        <v>0</v>
      </c>
      <c r="D133" s="25">
        <v>0</v>
      </c>
      <c r="E133" s="25">
        <v>197163</v>
      </c>
      <c r="F133" s="25">
        <v>0</v>
      </c>
      <c r="G133" s="25">
        <f t="shared" ref="G133:G134" si="19">SUM(C133:F133)</f>
        <v>197163</v>
      </c>
      <c r="H133" s="26" t="s">
        <v>205</v>
      </c>
      <c r="I133" s="26" t="s">
        <v>205</v>
      </c>
      <c r="J133" s="26">
        <v>304.75463709677416</v>
      </c>
      <c r="K133" s="26" t="s">
        <v>205</v>
      </c>
      <c r="L133" s="26">
        <f>H133+I133+J133+K133</f>
        <v>304.75463709677416</v>
      </c>
    </row>
    <row r="134" spans="1:12" s="36" customFormat="1">
      <c r="A134" s="35"/>
      <c r="B134" s="35" t="s">
        <v>149</v>
      </c>
      <c r="C134" s="17"/>
      <c r="D134" s="17"/>
      <c r="E134" s="17">
        <v>197163</v>
      </c>
      <c r="F134" s="17"/>
      <c r="G134" s="27">
        <f t="shared" si="19"/>
        <v>197163</v>
      </c>
      <c r="H134" s="27"/>
      <c r="I134" s="27"/>
      <c r="J134" s="27">
        <v>304.75463709677416</v>
      </c>
      <c r="K134" s="27"/>
      <c r="L134" s="27">
        <f>H134+I134+J134+K134</f>
        <v>304.75463709677416</v>
      </c>
    </row>
    <row r="135" spans="1:12" s="36" customFormat="1">
      <c r="A135" s="23">
        <v>44</v>
      </c>
      <c r="B135" s="24" t="s">
        <v>75</v>
      </c>
      <c r="C135" s="25">
        <v>708968</v>
      </c>
      <c r="D135" s="25">
        <v>0</v>
      </c>
      <c r="E135" s="25">
        <v>7773501</v>
      </c>
      <c r="F135" s="25">
        <v>4021216</v>
      </c>
      <c r="G135" s="25">
        <f>SUM(C135:F135)</f>
        <v>12503685</v>
      </c>
      <c r="H135" s="26">
        <v>1095.8510752688171</v>
      </c>
      <c r="I135" s="26" t="s">
        <v>205</v>
      </c>
      <c r="J135" s="26">
        <v>12015.492137096773</v>
      </c>
      <c r="K135" s="26">
        <v>6215.5892473118274</v>
      </c>
      <c r="L135" s="26">
        <f>H135+I135+J135+K135</f>
        <v>19326.932459677417</v>
      </c>
    </row>
    <row r="136" spans="1:12" s="36" customFormat="1">
      <c r="A136" s="35"/>
      <c r="B136" s="35" t="s">
        <v>150</v>
      </c>
      <c r="C136" s="17">
        <v>708968</v>
      </c>
      <c r="D136" s="17"/>
      <c r="E136" s="17">
        <v>3187135.4099999997</v>
      </c>
      <c r="F136" s="17">
        <v>1327001.28</v>
      </c>
      <c r="G136" s="27">
        <f>SUM(C136:F136)</f>
        <v>5223104.6899999995</v>
      </c>
      <c r="H136" s="27">
        <v>1095.8510752688171</v>
      </c>
      <c r="I136" s="27"/>
      <c r="J136" s="27">
        <v>4926.3517762096772</v>
      </c>
      <c r="K136" s="27">
        <v>2051.1444516129031</v>
      </c>
      <c r="L136" s="27">
        <f>SUM(H136:K136)</f>
        <v>8073.3473030913974</v>
      </c>
    </row>
    <row r="137" spans="1:12" s="36" customFormat="1">
      <c r="A137" s="35"/>
      <c r="B137" s="35" t="s">
        <v>151</v>
      </c>
      <c r="C137" s="17"/>
      <c r="D137" s="17"/>
      <c r="E137" s="17">
        <v>4586365.59</v>
      </c>
      <c r="F137" s="17">
        <v>2694214.72</v>
      </c>
      <c r="G137" s="27">
        <f>SUM(C137:F137)</f>
        <v>7280580.3100000005</v>
      </c>
      <c r="H137" s="27"/>
      <c r="I137" s="27"/>
      <c r="J137" s="27">
        <v>7089.140360887096</v>
      </c>
      <c r="K137" s="27">
        <v>4164.4447956989243</v>
      </c>
      <c r="L137" s="27">
        <f>SUM(H137:K137)</f>
        <v>11253.585156586021</v>
      </c>
    </row>
    <row r="138" spans="1:12" s="36" customFormat="1">
      <c r="A138" s="23">
        <v>45</v>
      </c>
      <c r="B138" s="24" t="s">
        <v>77</v>
      </c>
      <c r="C138" s="25">
        <v>10360</v>
      </c>
      <c r="D138" s="25">
        <v>0</v>
      </c>
      <c r="E138" s="25">
        <v>1290409</v>
      </c>
      <c r="F138" s="25">
        <v>835696</v>
      </c>
      <c r="G138" s="25">
        <f>SUM(C138:F138)</f>
        <v>2136465</v>
      </c>
      <c r="H138" s="26">
        <v>16.013440860215052</v>
      </c>
      <c r="I138" s="26" t="s">
        <v>205</v>
      </c>
      <c r="J138" s="26">
        <v>1994.5838037634408</v>
      </c>
      <c r="K138" s="26">
        <v>1291.7344086021506</v>
      </c>
      <c r="L138" s="26">
        <f>H138+I138+J138+K138</f>
        <v>3302.3316532258063</v>
      </c>
    </row>
    <row r="139" spans="1:12" s="36" customFormat="1">
      <c r="A139" s="35"/>
      <c r="B139" s="35" t="s">
        <v>152</v>
      </c>
      <c r="C139" s="17"/>
      <c r="D139" s="17"/>
      <c r="E139" s="17">
        <v>1290409</v>
      </c>
      <c r="F139" s="17">
        <v>835696</v>
      </c>
      <c r="G139" s="27">
        <f>F139+E139</f>
        <v>2126105</v>
      </c>
      <c r="H139" s="27"/>
      <c r="I139" s="27"/>
      <c r="J139" s="27">
        <v>1994.5838037634408</v>
      </c>
      <c r="K139" s="27">
        <v>1291.7344086021506</v>
      </c>
      <c r="L139" s="27">
        <f>H139+I139+J139+K139</f>
        <v>3286.3182123655915</v>
      </c>
    </row>
    <row r="140" spans="1:12" s="36" customFormat="1">
      <c r="A140" s="23">
        <v>46</v>
      </c>
      <c r="B140" s="24" t="s">
        <v>78</v>
      </c>
      <c r="C140" s="42">
        <v>906708</v>
      </c>
      <c r="D140" s="25"/>
      <c r="E140" s="42">
        <v>3338179</v>
      </c>
      <c r="F140" s="42">
        <v>2551268</v>
      </c>
      <c r="G140" s="25">
        <f>SUM(C140:F140)</f>
        <v>6796155</v>
      </c>
      <c r="H140" s="26">
        <v>1401.4975806451612</v>
      </c>
      <c r="I140" s="26" t="s">
        <v>205</v>
      </c>
      <c r="J140" s="26">
        <v>5159.8196908602149</v>
      </c>
      <c r="K140" s="26">
        <v>3943.4922043010747</v>
      </c>
      <c r="L140" s="26">
        <f>H140+I140+J140+K140</f>
        <v>10504.809475806451</v>
      </c>
    </row>
    <row r="141" spans="1:12" s="36" customFormat="1">
      <c r="A141" s="35"/>
      <c r="B141" s="35" t="s">
        <v>153</v>
      </c>
      <c r="C141" s="17">
        <v>906708</v>
      </c>
      <c r="D141" s="17"/>
      <c r="E141" s="17">
        <v>298433</v>
      </c>
      <c r="F141" s="17">
        <v>432695</v>
      </c>
      <c r="G141" s="27">
        <f t="shared" ref="G141:G146" si="20">SUM(C141:F141)</f>
        <v>1637836</v>
      </c>
      <c r="H141" s="27">
        <v>1401.4975806451612</v>
      </c>
      <c r="I141" s="27"/>
      <c r="J141" s="27">
        <v>461.28756720430107</v>
      </c>
      <c r="K141" s="27">
        <v>668.81619623655911</v>
      </c>
      <c r="L141" s="27">
        <f t="shared" ref="L141:L146" si="21">SUM(H141:K141)</f>
        <v>2531.6013440860215</v>
      </c>
    </row>
    <row r="142" spans="1:12" s="36" customFormat="1">
      <c r="A142" s="35"/>
      <c r="B142" s="35" t="s">
        <v>154</v>
      </c>
      <c r="C142" s="17"/>
      <c r="D142" s="17"/>
      <c r="E142" s="17">
        <v>1436752</v>
      </c>
      <c r="F142" s="17">
        <v>1213638</v>
      </c>
      <c r="G142" s="27">
        <f t="shared" si="20"/>
        <v>2650390</v>
      </c>
      <c r="H142" s="27"/>
      <c r="I142" s="27"/>
      <c r="J142" s="27">
        <v>2220.7860215053761</v>
      </c>
      <c r="K142" s="27">
        <v>1875.9189516129031</v>
      </c>
      <c r="L142" s="27">
        <f t="shared" si="21"/>
        <v>4096.7049731182797</v>
      </c>
    </row>
    <row r="143" spans="1:12" s="36" customFormat="1">
      <c r="A143" s="35"/>
      <c r="B143" s="35" t="s">
        <v>155</v>
      </c>
      <c r="C143" s="17"/>
      <c r="D143" s="17"/>
      <c r="E143" s="17">
        <v>722716</v>
      </c>
      <c r="F143" s="17"/>
      <c r="G143" s="27">
        <f t="shared" si="20"/>
        <v>722716</v>
      </c>
      <c r="H143" s="27"/>
      <c r="I143" s="27"/>
      <c r="J143" s="27">
        <v>1117.1013440860213</v>
      </c>
      <c r="K143" s="27"/>
      <c r="L143" s="27">
        <f t="shared" si="21"/>
        <v>1117.1013440860213</v>
      </c>
    </row>
    <row r="144" spans="1:12" s="36" customFormat="1">
      <c r="A144" s="35"/>
      <c r="B144" s="35" t="s">
        <v>156</v>
      </c>
      <c r="C144" s="17"/>
      <c r="D144" s="17"/>
      <c r="E144" s="17">
        <v>481700</v>
      </c>
      <c r="F144" s="17">
        <v>772779</v>
      </c>
      <c r="G144" s="27">
        <f t="shared" si="20"/>
        <v>1254479</v>
      </c>
      <c r="H144" s="27"/>
      <c r="I144" s="27"/>
      <c r="J144" s="27">
        <v>744.5631720430107</v>
      </c>
      <c r="K144" s="27">
        <v>1194.4836693548386</v>
      </c>
      <c r="L144" s="27">
        <f t="shared" si="21"/>
        <v>1939.0468413978492</v>
      </c>
    </row>
    <row r="145" spans="1:12" s="36" customFormat="1">
      <c r="A145" s="35"/>
      <c r="B145" s="35" t="s">
        <v>157</v>
      </c>
      <c r="C145" s="17"/>
      <c r="D145" s="17"/>
      <c r="E145" s="17">
        <v>69434</v>
      </c>
      <c r="F145" s="17">
        <v>132156</v>
      </c>
      <c r="G145" s="27">
        <f t="shared" si="20"/>
        <v>201590</v>
      </c>
      <c r="H145" s="27"/>
      <c r="I145" s="27"/>
      <c r="J145" s="27">
        <v>107.32405913978494</v>
      </c>
      <c r="K145" s="27">
        <v>204.27338709677417</v>
      </c>
      <c r="L145" s="27">
        <f t="shared" si="21"/>
        <v>311.59744623655911</v>
      </c>
    </row>
    <row r="146" spans="1:12" s="36" customFormat="1">
      <c r="A146" s="35"/>
      <c r="B146" s="35" t="s">
        <v>158</v>
      </c>
      <c r="C146" s="17"/>
      <c r="D146" s="17"/>
      <c r="E146" s="17">
        <v>329144</v>
      </c>
      <c r="F146" s="17"/>
      <c r="G146" s="27">
        <f t="shared" si="20"/>
        <v>329144</v>
      </c>
      <c r="H146" s="27"/>
      <c r="I146" s="27"/>
      <c r="J146" s="27">
        <v>508.75752688172037</v>
      </c>
      <c r="K146" s="27"/>
      <c r="L146" s="27">
        <f t="shared" si="21"/>
        <v>508.75752688172037</v>
      </c>
    </row>
    <row r="147" spans="1:12" s="36" customFormat="1">
      <c r="A147" s="23">
        <v>47</v>
      </c>
      <c r="B147" s="24" t="s">
        <v>80</v>
      </c>
      <c r="C147" s="25">
        <v>908284</v>
      </c>
      <c r="D147" s="25">
        <v>121864</v>
      </c>
      <c r="E147" s="42">
        <v>3905041</v>
      </c>
      <c r="F147" s="25">
        <v>1180265</v>
      </c>
      <c r="G147" s="25">
        <f>SUM(C147:F147)</f>
        <v>6115454</v>
      </c>
      <c r="H147" s="26">
        <v>1403.9336021505374</v>
      </c>
      <c r="I147" s="26">
        <v>188.36505376344084</v>
      </c>
      <c r="J147" s="26">
        <v>6036.0176747311825</v>
      </c>
      <c r="K147" s="26">
        <v>1824.3343413978494</v>
      </c>
      <c r="L147" s="26">
        <f>H147+I147+J147+K147</f>
        <v>9452.6506720430098</v>
      </c>
    </row>
    <row r="148" spans="1:12" s="36" customFormat="1">
      <c r="A148" s="35"/>
      <c r="B148" s="35" t="s">
        <v>159</v>
      </c>
      <c r="C148" s="17">
        <v>908284</v>
      </c>
      <c r="D148" s="17">
        <v>121864</v>
      </c>
      <c r="E148" s="17">
        <v>2167416</v>
      </c>
      <c r="F148" s="17">
        <v>829490</v>
      </c>
      <c r="G148" s="27">
        <f>C148+D148+E148+F148</f>
        <v>4027054</v>
      </c>
      <c r="H148" s="27">
        <v>1403.9336021505374</v>
      </c>
      <c r="I148" s="27">
        <v>188.36505376344084</v>
      </c>
      <c r="J148" s="27">
        <v>3350.1725806451609</v>
      </c>
      <c r="K148" s="27">
        <v>1282.1418010752689</v>
      </c>
      <c r="L148" s="27">
        <f>H148+I148+J148+K148</f>
        <v>6224.6130376344072</v>
      </c>
    </row>
    <row r="149" spans="1:12" s="36" customFormat="1">
      <c r="A149" s="35"/>
      <c r="B149" s="35" t="s">
        <v>160</v>
      </c>
      <c r="C149" s="17"/>
      <c r="D149" s="17"/>
      <c r="E149" s="17">
        <v>1684333</v>
      </c>
      <c r="F149" s="17">
        <v>334993</v>
      </c>
      <c r="G149" s="27">
        <f>C149+D149+E149+F149</f>
        <v>2019326</v>
      </c>
      <c r="H149" s="27"/>
      <c r="I149" s="27"/>
      <c r="J149" s="27">
        <v>2603.4717069892472</v>
      </c>
      <c r="K149" s="27">
        <v>517.79831989247305</v>
      </c>
      <c r="L149" s="27">
        <f>H149+I149+J149+K149</f>
        <v>3121.2700268817202</v>
      </c>
    </row>
    <row r="150" spans="1:12" s="36" customFormat="1">
      <c r="A150" s="35"/>
      <c r="B150" s="35" t="s">
        <v>161</v>
      </c>
      <c r="C150" s="17"/>
      <c r="D150" s="17"/>
      <c r="E150" s="17">
        <v>53292</v>
      </c>
      <c r="F150" s="17">
        <v>15782</v>
      </c>
      <c r="G150" s="27">
        <f>C150+D150+E150+F150</f>
        <v>69074</v>
      </c>
      <c r="H150" s="27"/>
      <c r="I150" s="27"/>
      <c r="J150" s="27">
        <v>82.373387096774181</v>
      </c>
      <c r="K150" s="27">
        <v>24.394220430107524</v>
      </c>
      <c r="L150" s="27">
        <f>H150+I150+J150+K150</f>
        <v>106.7676075268817</v>
      </c>
    </row>
    <row r="151" spans="1:12" s="36" customFormat="1">
      <c r="A151" s="23">
        <v>48</v>
      </c>
      <c r="B151" s="24" t="s">
        <v>81</v>
      </c>
      <c r="C151" s="25">
        <v>159093</v>
      </c>
      <c r="D151" s="25">
        <v>9831</v>
      </c>
      <c r="E151" s="43">
        <v>6097474</v>
      </c>
      <c r="F151" s="41">
        <v>4308137</v>
      </c>
      <c r="G151" s="25">
        <f>SUM(C151:F151)</f>
        <v>10574535</v>
      </c>
      <c r="H151" s="26">
        <v>245.90987903225806</v>
      </c>
      <c r="I151" s="26">
        <v>15.195766129032256</v>
      </c>
      <c r="J151" s="26">
        <v>9424.8590053763437</v>
      </c>
      <c r="K151" s="26">
        <v>6659.0827284946236</v>
      </c>
      <c r="L151" s="26">
        <f>H151+I151+J151+K151</f>
        <v>16345.047379032258</v>
      </c>
    </row>
    <row r="152" spans="1:12" s="36" customFormat="1">
      <c r="A152" s="35"/>
      <c r="B152" s="35" t="s">
        <v>162</v>
      </c>
      <c r="C152" s="17">
        <v>159093</v>
      </c>
      <c r="D152" s="17">
        <v>9831</v>
      </c>
      <c r="E152" s="17">
        <v>6097474</v>
      </c>
      <c r="F152" s="17">
        <v>4308137</v>
      </c>
      <c r="G152" s="17">
        <f>G151</f>
        <v>10574535</v>
      </c>
      <c r="H152" s="27"/>
      <c r="I152" s="27">
        <v>15.195766129032256</v>
      </c>
      <c r="J152" s="27">
        <v>9424.8590053763437</v>
      </c>
      <c r="K152" s="27">
        <v>6659.0827284946236</v>
      </c>
      <c r="L152" s="27">
        <f t="shared" ref="L152:L163" si="22">H152+I152+J152+K152</f>
        <v>16099.137500000001</v>
      </c>
    </row>
    <row r="153" spans="1:12" s="36" customFormat="1">
      <c r="A153" s="23">
        <v>49</v>
      </c>
      <c r="B153" s="24" t="s">
        <v>83</v>
      </c>
      <c r="C153" s="25">
        <v>13343</v>
      </c>
      <c r="D153" s="25">
        <v>0</v>
      </c>
      <c r="E153" s="42">
        <v>613951</v>
      </c>
      <c r="F153" s="25">
        <v>1105806</v>
      </c>
      <c r="G153" s="25">
        <f t="shared" ref="G153:G164" si="23">SUM(C153:F153)</f>
        <v>1733100</v>
      </c>
      <c r="H153" s="26">
        <v>20.624260752688169</v>
      </c>
      <c r="I153" s="26" t="s">
        <v>205</v>
      </c>
      <c r="J153" s="26">
        <v>948.98340053763434</v>
      </c>
      <c r="K153" s="26">
        <v>1709.2431451612902</v>
      </c>
      <c r="L153" s="26">
        <f t="shared" si="22"/>
        <v>2678.8508064516127</v>
      </c>
    </row>
    <row r="154" spans="1:12" s="36" customFormat="1">
      <c r="A154" s="35"/>
      <c r="B154" s="35" t="s">
        <v>163</v>
      </c>
      <c r="C154" s="17">
        <v>13343</v>
      </c>
      <c r="D154" s="17"/>
      <c r="E154" s="17">
        <v>613951</v>
      </c>
      <c r="F154" s="17">
        <v>1105806</v>
      </c>
      <c r="G154" s="27">
        <f t="shared" si="23"/>
        <v>1733100</v>
      </c>
      <c r="H154" s="27">
        <v>20.624260752688169</v>
      </c>
      <c r="I154" s="27"/>
      <c r="J154" s="27">
        <v>948.98340053763434</v>
      </c>
      <c r="K154" s="27">
        <v>1709.2431451612902</v>
      </c>
      <c r="L154" s="27">
        <f t="shared" si="22"/>
        <v>2678.8508064516127</v>
      </c>
    </row>
    <row r="155" spans="1:12" s="36" customFormat="1">
      <c r="A155" s="23">
        <v>50</v>
      </c>
      <c r="B155" s="24" t="s">
        <v>85</v>
      </c>
      <c r="C155" s="25">
        <v>86711</v>
      </c>
      <c r="D155" s="25">
        <v>0</v>
      </c>
      <c r="E155" s="25">
        <v>2569800</v>
      </c>
      <c r="F155" s="25">
        <v>986349</v>
      </c>
      <c r="G155" s="25">
        <f t="shared" si="23"/>
        <v>3642860</v>
      </c>
      <c r="H155" s="26">
        <v>134.02909946236559</v>
      </c>
      <c r="I155" s="26" t="s">
        <v>205</v>
      </c>
      <c r="J155" s="26">
        <v>3972.1370967741932</v>
      </c>
      <c r="K155" s="26">
        <v>1524.5985887096772</v>
      </c>
      <c r="L155" s="26">
        <f t="shared" si="22"/>
        <v>5630.7647849462355</v>
      </c>
    </row>
    <row r="156" spans="1:12" s="36" customFormat="1">
      <c r="A156" s="35"/>
      <c r="B156" s="35" t="s">
        <v>164</v>
      </c>
      <c r="C156" s="17">
        <v>86711</v>
      </c>
      <c r="D156" s="17"/>
      <c r="E156" s="17">
        <v>167037</v>
      </c>
      <c r="F156" s="17">
        <v>117375.53099999999</v>
      </c>
      <c r="G156" s="27">
        <f t="shared" si="23"/>
        <v>371123.53099999996</v>
      </c>
      <c r="H156" s="27">
        <v>134.02909946236559</v>
      </c>
      <c r="I156" s="27"/>
      <c r="J156" s="27">
        <v>258.18891129032255</v>
      </c>
      <c r="K156" s="27">
        <v>181.4272320564516</v>
      </c>
      <c r="L156" s="27">
        <f t="shared" si="22"/>
        <v>573.64524280913975</v>
      </c>
    </row>
    <row r="157" spans="1:12" s="36" customFormat="1">
      <c r="A157" s="35"/>
      <c r="B157" s="35" t="s">
        <v>165</v>
      </c>
      <c r="C157" s="17"/>
      <c r="D157" s="17"/>
      <c r="E157" s="17">
        <v>66814.8</v>
      </c>
      <c r="F157" s="17"/>
      <c r="G157" s="27">
        <f t="shared" si="23"/>
        <v>66814.8</v>
      </c>
      <c r="H157" s="27"/>
      <c r="I157" s="27"/>
      <c r="J157" s="27">
        <v>103.27556451612904</v>
      </c>
      <c r="K157" s="27"/>
      <c r="L157" s="27">
        <f t="shared" si="22"/>
        <v>103.27556451612904</v>
      </c>
    </row>
    <row r="158" spans="1:12" s="36" customFormat="1">
      <c r="A158" s="35"/>
      <c r="B158" s="35" t="s">
        <v>166</v>
      </c>
      <c r="C158" s="17"/>
      <c r="D158" s="17"/>
      <c r="E158" s="17">
        <v>205584</v>
      </c>
      <c r="F158" s="17">
        <v>41426.658000000003</v>
      </c>
      <c r="G158" s="27">
        <f t="shared" si="23"/>
        <v>247010.658</v>
      </c>
      <c r="H158" s="27"/>
      <c r="I158" s="27"/>
      <c r="J158" s="27">
        <v>317.77096774193546</v>
      </c>
      <c r="K158" s="27">
        <v>64.033140725806447</v>
      </c>
      <c r="L158" s="27">
        <f t="shared" si="22"/>
        <v>381.80410846774191</v>
      </c>
    </row>
    <row r="159" spans="1:12" s="36" customFormat="1">
      <c r="A159" s="35"/>
      <c r="B159" s="35" t="s">
        <v>167</v>
      </c>
      <c r="C159" s="17"/>
      <c r="D159" s="17"/>
      <c r="E159" s="17">
        <v>863452.8</v>
      </c>
      <c r="F159" s="17">
        <v>217983.12900000002</v>
      </c>
      <c r="G159" s="27">
        <f t="shared" si="23"/>
        <v>1081435.929</v>
      </c>
      <c r="H159" s="27"/>
      <c r="I159" s="27"/>
      <c r="J159" s="27">
        <v>1334.6380645161289</v>
      </c>
      <c r="K159" s="27">
        <v>336.9362881048387</v>
      </c>
      <c r="L159" s="27">
        <f t="shared" si="22"/>
        <v>1671.5743526209676</v>
      </c>
    </row>
    <row r="160" spans="1:12" s="36" customFormat="1">
      <c r="A160" s="35"/>
      <c r="B160" s="35" t="s">
        <v>168</v>
      </c>
      <c r="C160" s="17"/>
      <c r="D160" s="17"/>
      <c r="E160" s="17">
        <v>904569.60000000009</v>
      </c>
      <c r="F160" s="17">
        <v>400457.69399999996</v>
      </c>
      <c r="G160" s="27">
        <f t="shared" si="23"/>
        <v>1305027.294</v>
      </c>
      <c r="H160" s="27"/>
      <c r="I160" s="27"/>
      <c r="J160" s="27">
        <v>1398.1922580645162</v>
      </c>
      <c r="K160" s="27">
        <v>618.98702701612888</v>
      </c>
      <c r="L160" s="27">
        <f t="shared" si="22"/>
        <v>2017.1792850806451</v>
      </c>
    </row>
    <row r="161" spans="1:12" s="36" customFormat="1">
      <c r="A161" s="35"/>
      <c r="B161" s="35" t="s">
        <v>169</v>
      </c>
      <c r="C161" s="17"/>
      <c r="D161" s="17"/>
      <c r="E161" s="17">
        <v>143908.80000000002</v>
      </c>
      <c r="F161" s="17">
        <v>73976.175000000003</v>
      </c>
      <c r="G161" s="27">
        <f t="shared" si="23"/>
        <v>217884.97500000003</v>
      </c>
      <c r="H161" s="27"/>
      <c r="I161" s="27"/>
      <c r="J161" s="27">
        <v>222.43967741935484</v>
      </c>
      <c r="K161" s="27">
        <v>114.34489415322581</v>
      </c>
      <c r="L161" s="27">
        <f t="shared" si="22"/>
        <v>336.78457157258066</v>
      </c>
    </row>
    <row r="162" spans="1:12" s="36" customFormat="1">
      <c r="A162" s="35"/>
      <c r="B162" s="35" t="s">
        <v>170</v>
      </c>
      <c r="C162" s="17"/>
      <c r="D162" s="17"/>
      <c r="E162" s="17">
        <v>131059.79999999999</v>
      </c>
      <c r="F162" s="17">
        <v>48331.101000000002</v>
      </c>
      <c r="G162" s="27">
        <f t="shared" si="23"/>
        <v>179390.90099999998</v>
      </c>
      <c r="H162" s="27"/>
      <c r="I162" s="27"/>
      <c r="J162" s="27">
        <v>202.57899193548383</v>
      </c>
      <c r="K162" s="27">
        <v>74.705330846774189</v>
      </c>
      <c r="L162" s="27">
        <f t="shared" si="22"/>
        <v>277.28432278225802</v>
      </c>
    </row>
    <row r="163" spans="1:12" s="36" customFormat="1">
      <c r="A163" s="35"/>
      <c r="B163" s="35" t="s">
        <v>171</v>
      </c>
      <c r="C163" s="17"/>
      <c r="D163" s="17"/>
      <c r="E163" s="17">
        <v>87373.200000000012</v>
      </c>
      <c r="F163" s="17">
        <v>86798.712</v>
      </c>
      <c r="G163" s="27">
        <f t="shared" si="23"/>
        <v>174171.91200000001</v>
      </c>
      <c r="H163" s="27"/>
      <c r="I163" s="27"/>
      <c r="J163" s="27">
        <v>135.05266129032259</v>
      </c>
      <c r="K163" s="27">
        <v>134.16467580645158</v>
      </c>
      <c r="L163" s="27">
        <f t="shared" si="22"/>
        <v>269.21733709677414</v>
      </c>
    </row>
    <row r="164" spans="1:12" s="36" customFormat="1">
      <c r="A164" s="23">
        <v>51</v>
      </c>
      <c r="B164" s="24" t="s">
        <v>87</v>
      </c>
      <c r="C164" s="25">
        <v>273150</v>
      </c>
      <c r="D164" s="25">
        <v>0</v>
      </c>
      <c r="E164" s="42">
        <v>1401757</v>
      </c>
      <c r="F164" s="25">
        <v>641349</v>
      </c>
      <c r="G164" s="25">
        <f t="shared" si="23"/>
        <v>2316256</v>
      </c>
      <c r="H164" s="26">
        <v>422.20766129032256</v>
      </c>
      <c r="I164" s="26" t="s">
        <v>205</v>
      </c>
      <c r="J164" s="26">
        <v>2166.6942876344083</v>
      </c>
      <c r="K164" s="26">
        <v>991.33245967741925</v>
      </c>
      <c r="L164" s="26">
        <f>H164+I164+J164+K164</f>
        <v>3580.2344086021499</v>
      </c>
    </row>
    <row r="165" spans="1:12" s="36" customFormat="1">
      <c r="A165" s="35"/>
      <c r="B165" s="35" t="s">
        <v>172</v>
      </c>
      <c r="C165" s="17">
        <v>273150</v>
      </c>
      <c r="D165" s="17">
        <v>0</v>
      </c>
      <c r="E165" s="17">
        <v>1401757</v>
      </c>
      <c r="F165" s="17">
        <v>641349</v>
      </c>
      <c r="G165" s="27">
        <f>G164*100%</f>
        <v>2316256</v>
      </c>
      <c r="H165" s="27">
        <v>422.20766129032256</v>
      </c>
      <c r="I165" s="27"/>
      <c r="J165" s="27">
        <v>2166.6942876344083</v>
      </c>
      <c r="K165" s="27">
        <v>991.33245967741925</v>
      </c>
      <c r="L165" s="27">
        <f>SUM(H165:K165)</f>
        <v>3580.2344086021499</v>
      </c>
    </row>
    <row r="166" spans="1:12" s="36" customFormat="1">
      <c r="A166" s="23">
        <v>52</v>
      </c>
      <c r="B166" s="24" t="s">
        <v>89</v>
      </c>
      <c r="C166" s="25">
        <v>14562</v>
      </c>
      <c r="D166" s="25">
        <v>18512</v>
      </c>
      <c r="E166" s="42">
        <v>2111312</v>
      </c>
      <c r="F166" s="25">
        <v>1045104</v>
      </c>
      <c r="G166" s="25">
        <f>SUM(C166:F166)</f>
        <v>3189490</v>
      </c>
      <c r="H166" s="26">
        <v>22.508467741935483</v>
      </c>
      <c r="I166" s="26">
        <v>28.613978494623655</v>
      </c>
      <c r="J166" s="26">
        <v>3263.4526881720431</v>
      </c>
      <c r="K166" s="26">
        <v>1615.4161290322579</v>
      </c>
      <c r="L166" s="26">
        <f t="shared" ref="L166:L204" si="24">SUM(H166:K166)</f>
        <v>4929.9912634408602</v>
      </c>
    </row>
    <row r="167" spans="1:12" s="36" customFormat="1">
      <c r="A167" s="35"/>
      <c r="B167" s="35" t="s">
        <v>173</v>
      </c>
      <c r="C167" s="17"/>
      <c r="D167" s="17">
        <v>18512</v>
      </c>
      <c r="E167" s="17">
        <v>2111312</v>
      </c>
      <c r="F167" s="17">
        <v>1045104</v>
      </c>
      <c r="G167" s="27">
        <f>G166*100%</f>
        <v>3189490</v>
      </c>
      <c r="H167" s="27"/>
      <c r="I167" s="27">
        <v>28.613978494623655</v>
      </c>
      <c r="J167" s="27">
        <v>3263.4526881720431</v>
      </c>
      <c r="K167" s="27">
        <v>1615.4161290322579</v>
      </c>
      <c r="L167" s="27">
        <f t="shared" si="24"/>
        <v>4907.4827956989247</v>
      </c>
    </row>
    <row r="168" spans="1:12" s="36" customFormat="1">
      <c r="A168" s="23">
        <v>53</v>
      </c>
      <c r="B168" s="24" t="s">
        <v>91</v>
      </c>
      <c r="C168" s="25">
        <v>0</v>
      </c>
      <c r="D168" s="25">
        <v>0</v>
      </c>
      <c r="E168" s="42">
        <v>124248</v>
      </c>
      <c r="F168" s="25">
        <v>172547</v>
      </c>
      <c r="G168" s="25">
        <f>SUM(C168:F168)</f>
        <v>296795</v>
      </c>
      <c r="H168" s="26" t="s">
        <v>205</v>
      </c>
      <c r="I168" s="26" t="s">
        <v>205</v>
      </c>
      <c r="J168" s="26">
        <v>192.04999999999998</v>
      </c>
      <c r="K168" s="26">
        <v>266.70571236559135</v>
      </c>
      <c r="L168" s="26">
        <f t="shared" si="24"/>
        <v>458.75571236559131</v>
      </c>
    </row>
    <row r="169" spans="1:12" s="36" customFormat="1">
      <c r="A169" s="35"/>
      <c r="B169" s="35" t="s">
        <v>174</v>
      </c>
      <c r="C169" s="17"/>
      <c r="D169" s="17"/>
      <c r="E169" s="17">
        <v>124248</v>
      </c>
      <c r="F169" s="17">
        <v>172547</v>
      </c>
      <c r="G169" s="27">
        <f>G168</f>
        <v>296795</v>
      </c>
      <c r="H169" s="27"/>
      <c r="I169" s="27"/>
      <c r="J169" s="27">
        <v>192.04999999999998</v>
      </c>
      <c r="K169" s="27">
        <v>266.70571236559135</v>
      </c>
      <c r="L169" s="27">
        <f t="shared" si="24"/>
        <v>458.75571236559131</v>
      </c>
    </row>
    <row r="170" spans="1:12" s="36" customFormat="1">
      <c r="A170" s="23">
        <v>54</v>
      </c>
      <c r="B170" s="24" t="s">
        <v>93</v>
      </c>
      <c r="C170" s="25">
        <v>372472</v>
      </c>
      <c r="D170" s="25">
        <v>0</v>
      </c>
      <c r="E170" s="42">
        <v>6060711</v>
      </c>
      <c r="F170" s="25">
        <v>1167822.0686002302</v>
      </c>
      <c r="G170" s="25">
        <f>SUM(C170:F170)</f>
        <v>7601005.0686002299</v>
      </c>
      <c r="H170" s="26">
        <v>575.72956989247302</v>
      </c>
      <c r="I170" s="26" t="s">
        <v>205</v>
      </c>
      <c r="J170" s="26">
        <v>9368.0344758064512</v>
      </c>
      <c r="K170" s="26">
        <v>1805.1013157127213</v>
      </c>
      <c r="L170" s="26">
        <f t="shared" si="24"/>
        <v>11748.865361411647</v>
      </c>
    </row>
    <row r="171" spans="1:12" s="36" customFormat="1">
      <c r="A171" s="35"/>
      <c r="B171" s="35" t="s">
        <v>175</v>
      </c>
      <c r="C171" s="17">
        <v>372472</v>
      </c>
      <c r="D171" s="17">
        <v>0</v>
      </c>
      <c r="E171" s="17">
        <v>6060711</v>
      </c>
      <c r="F171" s="17">
        <v>1167822.0686002302</v>
      </c>
      <c r="G171" s="27">
        <f>G170*100%</f>
        <v>7601005.0686002299</v>
      </c>
      <c r="H171" s="27">
        <v>575.72956989247302</v>
      </c>
      <c r="I171" s="27"/>
      <c r="J171" s="27">
        <v>9368.0344758064512</v>
      </c>
      <c r="K171" s="27">
        <v>1805.1013157127213</v>
      </c>
      <c r="L171" s="27">
        <f t="shared" si="24"/>
        <v>11748.865361411647</v>
      </c>
    </row>
    <row r="172" spans="1:12" s="36" customFormat="1">
      <c r="A172" s="23">
        <v>55</v>
      </c>
      <c r="B172" s="24" t="s">
        <v>94</v>
      </c>
      <c r="C172" s="25">
        <v>630189</v>
      </c>
      <c r="D172" s="25">
        <v>0</v>
      </c>
      <c r="E172" s="25">
        <v>1898457</v>
      </c>
      <c r="F172" s="25">
        <v>2172071</v>
      </c>
      <c r="G172" s="25">
        <f t="shared" ref="G172:G200" si="25">SUM(C172:F172)</f>
        <v>4700717</v>
      </c>
      <c r="H172" s="26">
        <v>974.08245967741925</v>
      </c>
      <c r="I172" s="26" t="s">
        <v>205</v>
      </c>
      <c r="J172" s="26">
        <v>2934.4429435483867</v>
      </c>
      <c r="K172" s="26">
        <v>3357.3678091397846</v>
      </c>
      <c r="L172" s="26">
        <f t="shared" si="24"/>
        <v>7265.8932123655904</v>
      </c>
    </row>
    <row r="173" spans="1:12" s="36" customFormat="1">
      <c r="A173" s="35"/>
      <c r="B173" s="35" t="s">
        <v>176</v>
      </c>
      <c r="C173" s="17">
        <v>630189</v>
      </c>
      <c r="D173" s="17"/>
      <c r="E173" s="17">
        <v>1596033</v>
      </c>
      <c r="F173" s="17">
        <v>1923525</v>
      </c>
      <c r="G173" s="27">
        <f>SUM(C173:F173)</f>
        <v>4149747</v>
      </c>
      <c r="H173" s="27">
        <v>974.08245967741925</v>
      </c>
      <c r="I173" s="27"/>
      <c r="J173" s="27">
        <v>2466.9864919354836</v>
      </c>
      <c r="K173" s="27">
        <v>2973.1905241935483</v>
      </c>
      <c r="L173" s="27">
        <f t="shared" si="24"/>
        <v>6414.2594758064515</v>
      </c>
    </row>
    <row r="174" spans="1:12" s="36" customFormat="1">
      <c r="A174" s="35"/>
      <c r="B174" s="35" t="s">
        <v>177</v>
      </c>
      <c r="C174" s="17"/>
      <c r="D174" s="17"/>
      <c r="E174" s="17">
        <v>302424</v>
      </c>
      <c r="F174" s="17">
        <v>196151</v>
      </c>
      <c r="G174" s="27">
        <f t="shared" si="25"/>
        <v>498575</v>
      </c>
      <c r="H174" s="27"/>
      <c r="I174" s="27"/>
      <c r="J174" s="27">
        <v>467.45645161290321</v>
      </c>
      <c r="K174" s="27">
        <v>303.19038978494621</v>
      </c>
      <c r="L174" s="27">
        <f t="shared" si="24"/>
        <v>770.64684139784936</v>
      </c>
    </row>
    <row r="175" spans="1:12" s="36" customFormat="1">
      <c r="A175" s="35"/>
      <c r="B175" s="35" t="s">
        <v>178</v>
      </c>
      <c r="C175" s="17"/>
      <c r="D175" s="17"/>
      <c r="E175" s="17"/>
      <c r="F175" s="17">
        <v>52395</v>
      </c>
      <c r="G175" s="27">
        <f t="shared" si="25"/>
        <v>52395</v>
      </c>
      <c r="H175" s="27"/>
      <c r="I175" s="27"/>
      <c r="J175" s="27"/>
      <c r="K175" s="27">
        <v>80.98689516129032</v>
      </c>
      <c r="L175" s="27">
        <f t="shared" si="24"/>
        <v>80.98689516129032</v>
      </c>
    </row>
    <row r="176" spans="1:12" s="36" customFormat="1">
      <c r="A176" s="23">
        <v>56</v>
      </c>
      <c r="B176" s="24" t="s">
        <v>96</v>
      </c>
      <c r="C176" s="25">
        <v>610256</v>
      </c>
      <c r="D176" s="25"/>
      <c r="E176" s="25">
        <v>1788658</v>
      </c>
      <c r="F176" s="25">
        <v>1513251</v>
      </c>
      <c r="G176" s="25">
        <f t="shared" si="25"/>
        <v>3912165</v>
      </c>
      <c r="H176" s="26">
        <v>943.27204301075267</v>
      </c>
      <c r="I176" s="26" t="s">
        <v>205</v>
      </c>
      <c r="J176" s="26">
        <v>2764.7267473118277</v>
      </c>
      <c r="K176" s="26">
        <v>2339.0304435483868</v>
      </c>
      <c r="L176" s="26">
        <f t="shared" si="24"/>
        <v>6047.0292338709669</v>
      </c>
    </row>
    <row r="177" spans="1:12" s="36" customFormat="1">
      <c r="A177" s="35"/>
      <c r="B177" s="35" t="s">
        <v>179</v>
      </c>
      <c r="C177" s="17">
        <v>610256</v>
      </c>
      <c r="D177" s="17"/>
      <c r="E177" s="17">
        <v>1788658</v>
      </c>
      <c r="F177" s="17">
        <v>1513251</v>
      </c>
      <c r="G177" s="27">
        <f t="shared" si="25"/>
        <v>3912165</v>
      </c>
      <c r="H177" s="27">
        <v>943.27204301075267</v>
      </c>
      <c r="I177" s="27"/>
      <c r="J177" s="27">
        <v>2764.7267473118277</v>
      </c>
      <c r="K177" s="27">
        <v>2339.0304435483868</v>
      </c>
      <c r="L177" s="27">
        <f t="shared" si="24"/>
        <v>6047.0292338709669</v>
      </c>
    </row>
    <row r="178" spans="1:12" s="36" customFormat="1">
      <c r="A178" s="23">
        <v>57</v>
      </c>
      <c r="B178" s="24" t="s">
        <v>97</v>
      </c>
      <c r="C178" s="25">
        <v>122787</v>
      </c>
      <c r="D178" s="25">
        <v>0</v>
      </c>
      <c r="E178" s="25">
        <v>1660828.0290000001</v>
      </c>
      <c r="F178" s="25">
        <v>868578</v>
      </c>
      <c r="G178" s="25">
        <f t="shared" si="25"/>
        <v>2652193.0290000001</v>
      </c>
      <c r="H178" s="26">
        <v>189.79173387096773</v>
      </c>
      <c r="I178" s="26" t="s">
        <v>205</v>
      </c>
      <c r="J178" s="26">
        <v>2567.1400985887094</v>
      </c>
      <c r="K178" s="26">
        <v>1342.5600806451612</v>
      </c>
      <c r="L178" s="26">
        <f t="shared" si="24"/>
        <v>4099.4919131048382</v>
      </c>
    </row>
    <row r="179" spans="1:12" s="36" customFormat="1">
      <c r="A179" s="35"/>
      <c r="B179" s="35" t="s">
        <v>180</v>
      </c>
      <c r="C179" s="17"/>
      <c r="D179" s="17"/>
      <c r="E179" s="17">
        <v>301710</v>
      </c>
      <c r="F179" s="17">
        <v>199230</v>
      </c>
      <c r="G179" s="27">
        <f t="shared" si="25"/>
        <v>500940</v>
      </c>
      <c r="H179" s="27"/>
      <c r="I179" s="27"/>
      <c r="J179" s="27">
        <v>466.35282258064512</v>
      </c>
      <c r="K179" s="27">
        <v>307.94959677419354</v>
      </c>
      <c r="L179" s="27">
        <f t="shared" si="24"/>
        <v>774.30241935483866</v>
      </c>
    </row>
    <row r="180" spans="1:12" s="36" customFormat="1">
      <c r="A180" s="35"/>
      <c r="B180" s="35" t="s">
        <v>181</v>
      </c>
      <c r="C180" s="17"/>
      <c r="D180" s="17"/>
      <c r="E180" s="17">
        <v>101290</v>
      </c>
      <c r="F180" s="17">
        <v>119375</v>
      </c>
      <c r="G180" s="27">
        <f t="shared" si="25"/>
        <v>220665</v>
      </c>
      <c r="H180" s="27"/>
      <c r="I180" s="27"/>
      <c r="J180" s="27">
        <v>156.5638440860215</v>
      </c>
      <c r="K180" s="27">
        <v>184.51780913978493</v>
      </c>
      <c r="L180" s="27">
        <f t="shared" si="24"/>
        <v>341.08165322580646</v>
      </c>
    </row>
    <row r="181" spans="1:12" s="36" customFormat="1">
      <c r="A181" s="35"/>
      <c r="B181" s="35" t="s">
        <v>182</v>
      </c>
      <c r="C181" s="17"/>
      <c r="D181" s="17"/>
      <c r="E181" s="17">
        <v>33236</v>
      </c>
      <c r="F181" s="17">
        <v>784</v>
      </c>
      <c r="G181" s="27">
        <f t="shared" si="25"/>
        <v>34020</v>
      </c>
      <c r="H181" s="27"/>
      <c r="I181" s="27"/>
      <c r="J181" s="27">
        <v>51.372849462365586</v>
      </c>
      <c r="K181" s="27">
        <v>1.2118279569892472</v>
      </c>
      <c r="L181" s="27">
        <f t="shared" si="24"/>
        <v>52.584677419354833</v>
      </c>
    </row>
    <row r="182" spans="1:12" s="36" customFormat="1">
      <c r="A182" s="35"/>
      <c r="B182" s="35" t="s">
        <v>211</v>
      </c>
      <c r="C182" s="17"/>
      <c r="D182" s="17"/>
      <c r="E182" s="17">
        <v>1223</v>
      </c>
      <c r="F182" s="17">
        <v>17570</v>
      </c>
      <c r="G182" s="27">
        <f t="shared" si="25"/>
        <v>18793</v>
      </c>
      <c r="H182" s="27"/>
      <c r="I182" s="27"/>
      <c r="J182" s="27"/>
      <c r="K182" s="27">
        <v>27.15793010752688</v>
      </c>
      <c r="L182" s="27">
        <f t="shared" si="24"/>
        <v>27.15793010752688</v>
      </c>
    </row>
    <row r="183" spans="1:12" s="36" customFormat="1">
      <c r="A183" s="35"/>
      <c r="B183" s="35" t="s">
        <v>184</v>
      </c>
      <c r="C183" s="17"/>
      <c r="D183" s="17"/>
      <c r="E183" s="17">
        <v>297656</v>
      </c>
      <c r="F183" s="17"/>
      <c r="G183" s="27">
        <f t="shared" si="25"/>
        <v>297656</v>
      </c>
      <c r="H183" s="27"/>
      <c r="I183" s="27"/>
      <c r="J183" s="27">
        <v>460.08655913978492</v>
      </c>
      <c r="K183" s="27"/>
      <c r="L183" s="27">
        <f t="shared" si="24"/>
        <v>460.08655913978492</v>
      </c>
    </row>
    <row r="184" spans="1:12" s="36" customFormat="1">
      <c r="A184" s="35"/>
      <c r="B184" s="35" t="s">
        <v>185</v>
      </c>
      <c r="C184" s="17">
        <v>122787</v>
      </c>
      <c r="D184" s="17"/>
      <c r="E184" s="17">
        <v>83082</v>
      </c>
      <c r="F184" s="17">
        <v>14657</v>
      </c>
      <c r="G184" s="27">
        <f t="shared" si="25"/>
        <v>220526</v>
      </c>
      <c r="H184" s="27">
        <v>189.79173387096773</v>
      </c>
      <c r="I184" s="27"/>
      <c r="J184" s="27">
        <v>128.41975806451612</v>
      </c>
      <c r="K184" s="27">
        <v>22.655309139784944</v>
      </c>
      <c r="L184" s="27">
        <f t="shared" si="24"/>
        <v>340.86680107526882</v>
      </c>
    </row>
    <row r="185" spans="1:12" s="36" customFormat="1">
      <c r="A185" s="35"/>
      <c r="B185" s="35" t="s">
        <v>186</v>
      </c>
      <c r="C185" s="17"/>
      <c r="D185" s="17"/>
      <c r="E185" s="17">
        <v>587630.02899999998</v>
      </c>
      <c r="F185" s="17">
        <v>499940</v>
      </c>
      <c r="G185" s="27">
        <f t="shared" si="25"/>
        <v>1087570.0290000001</v>
      </c>
      <c r="H185" s="27"/>
      <c r="I185" s="27"/>
      <c r="J185" s="27">
        <v>908.29910396505363</v>
      </c>
      <c r="K185" s="27">
        <v>772.75672043010752</v>
      </c>
      <c r="L185" s="27">
        <f t="shared" si="24"/>
        <v>1681.0558243951612</v>
      </c>
    </row>
    <row r="186" spans="1:12" s="36" customFormat="1">
      <c r="A186" s="35"/>
      <c r="B186" s="35" t="s">
        <v>187</v>
      </c>
      <c r="C186" s="17"/>
      <c r="D186" s="17"/>
      <c r="E186" s="17">
        <v>255001</v>
      </c>
      <c r="F186" s="17">
        <v>17022</v>
      </c>
      <c r="G186" s="27">
        <f t="shared" si="25"/>
        <v>272023</v>
      </c>
      <c r="H186" s="27"/>
      <c r="I186" s="27"/>
      <c r="J186" s="27">
        <v>394.15477150537635</v>
      </c>
      <c r="K186" s="27"/>
      <c r="L186" s="27">
        <f t="shared" si="24"/>
        <v>394.15477150537635</v>
      </c>
    </row>
    <row r="187" spans="1:12" s="36" customFormat="1">
      <c r="A187" s="18">
        <v>58</v>
      </c>
      <c r="B187" s="44" t="s">
        <v>99</v>
      </c>
      <c r="C187" s="20">
        <v>0</v>
      </c>
      <c r="D187" s="20">
        <v>53938</v>
      </c>
      <c r="E187" s="20">
        <v>3525364</v>
      </c>
      <c r="F187" s="20">
        <v>769632</v>
      </c>
      <c r="G187" s="20">
        <f t="shared" si="25"/>
        <v>4348934</v>
      </c>
      <c r="H187" s="21" t="s">
        <v>205</v>
      </c>
      <c r="I187" s="21">
        <v>83.37190860215054</v>
      </c>
      <c r="J187" s="21">
        <v>5449.1513440860208</v>
      </c>
      <c r="K187" s="21">
        <v>1189.6193548387096</v>
      </c>
      <c r="L187" s="21">
        <f t="shared" si="24"/>
        <v>6722.142607526881</v>
      </c>
    </row>
    <row r="188" spans="1:12" s="36" customFormat="1">
      <c r="A188" s="35"/>
      <c r="B188" s="35" t="s">
        <v>188</v>
      </c>
      <c r="C188" s="17"/>
      <c r="D188" s="17"/>
      <c r="E188" s="17">
        <v>1053963</v>
      </c>
      <c r="F188" s="17">
        <v>345712</v>
      </c>
      <c r="G188" s="27">
        <f t="shared" si="25"/>
        <v>1399675</v>
      </c>
      <c r="H188" s="27"/>
      <c r="I188" s="27"/>
      <c r="J188" s="27">
        <v>1629.1094758064514</v>
      </c>
      <c r="K188" s="27">
        <v>534.36666666666667</v>
      </c>
      <c r="L188" s="27">
        <f t="shared" si="24"/>
        <v>2163.4761424731182</v>
      </c>
    </row>
    <row r="189" spans="1:12" s="36" customFormat="1">
      <c r="A189" s="35"/>
      <c r="B189" s="35" t="s">
        <v>189</v>
      </c>
      <c r="C189" s="17"/>
      <c r="D189" s="17"/>
      <c r="E189" s="17">
        <v>833671</v>
      </c>
      <c r="F189" s="17">
        <v>48754</v>
      </c>
      <c r="G189" s="27">
        <f t="shared" si="25"/>
        <v>882425</v>
      </c>
      <c r="H189" s="27"/>
      <c r="I189" s="27"/>
      <c r="J189" s="27">
        <v>1288.6043682795698</v>
      </c>
      <c r="K189" s="27">
        <v>75.359005376344086</v>
      </c>
      <c r="L189" s="27">
        <f t="shared" si="24"/>
        <v>1363.963373655914</v>
      </c>
    </row>
    <row r="190" spans="1:12" s="36" customFormat="1">
      <c r="A190" s="35"/>
      <c r="B190" s="35" t="s">
        <v>190</v>
      </c>
      <c r="C190" s="17"/>
      <c r="D190" s="17">
        <v>53938</v>
      </c>
      <c r="E190" s="17">
        <v>488813</v>
      </c>
      <c r="F190" s="17">
        <v>156662</v>
      </c>
      <c r="G190" s="27">
        <f t="shared" si="25"/>
        <v>699413</v>
      </c>
      <c r="H190" s="27"/>
      <c r="I190" s="27">
        <v>83.37190860215054</v>
      </c>
      <c r="J190" s="27">
        <v>755.55772849462357</v>
      </c>
      <c r="K190" s="27">
        <v>242.15228494623653</v>
      </c>
      <c r="L190" s="27">
        <f t="shared" si="24"/>
        <v>1081.0819220430105</v>
      </c>
    </row>
    <row r="191" spans="1:12" s="36" customFormat="1">
      <c r="A191" s="35"/>
      <c r="B191" s="35" t="s">
        <v>191</v>
      </c>
      <c r="C191" s="17"/>
      <c r="D191" s="17"/>
      <c r="E191" s="17">
        <v>270600</v>
      </c>
      <c r="F191" s="17">
        <v>29769</v>
      </c>
      <c r="G191" s="27">
        <f t="shared" si="25"/>
        <v>300369</v>
      </c>
      <c r="H191" s="27"/>
      <c r="I191" s="27"/>
      <c r="J191" s="27">
        <v>418.26612903225799</v>
      </c>
      <c r="K191" s="27">
        <v>46.013911290322582</v>
      </c>
      <c r="L191" s="27">
        <f t="shared" si="24"/>
        <v>464.28004032258059</v>
      </c>
    </row>
    <row r="192" spans="1:12" s="36" customFormat="1">
      <c r="A192" s="35"/>
      <c r="B192" s="35" t="s">
        <v>192</v>
      </c>
      <c r="C192" s="17"/>
      <c r="D192" s="17"/>
      <c r="E192" s="17"/>
      <c r="F192" s="17">
        <v>11905</v>
      </c>
      <c r="G192" s="27">
        <f t="shared" si="25"/>
        <v>11905</v>
      </c>
      <c r="H192" s="27"/>
      <c r="I192" s="27"/>
      <c r="J192" s="27"/>
      <c r="K192" s="27">
        <v>18.401545698924728</v>
      </c>
      <c r="L192" s="27">
        <f t="shared" si="24"/>
        <v>18.401545698924728</v>
      </c>
    </row>
    <row r="193" spans="1:13" s="36" customFormat="1" ht="30">
      <c r="A193" s="35"/>
      <c r="B193" s="38" t="s">
        <v>193</v>
      </c>
      <c r="C193" s="17"/>
      <c r="D193" s="17"/>
      <c r="E193" s="17">
        <v>161864</v>
      </c>
      <c r="F193" s="17"/>
      <c r="G193" s="27">
        <f t="shared" si="25"/>
        <v>161864</v>
      </c>
      <c r="H193" s="27"/>
      <c r="I193" s="27"/>
      <c r="J193" s="27">
        <v>250.19301075268817</v>
      </c>
      <c r="K193" s="27"/>
      <c r="L193" s="27">
        <f t="shared" si="24"/>
        <v>250.19301075268817</v>
      </c>
    </row>
    <row r="194" spans="1:13" s="36" customFormat="1">
      <c r="A194" s="35"/>
      <c r="B194" s="35" t="s">
        <v>194</v>
      </c>
      <c r="C194" s="17"/>
      <c r="D194" s="17"/>
      <c r="E194" s="17">
        <v>666523</v>
      </c>
      <c r="F194" s="17">
        <v>164881</v>
      </c>
      <c r="G194" s="27">
        <f t="shared" si="25"/>
        <v>831404</v>
      </c>
      <c r="H194" s="27"/>
      <c r="I194" s="27"/>
      <c r="J194" s="27">
        <v>1030.2438844086021</v>
      </c>
      <c r="K194" s="27">
        <v>254.85638440860214</v>
      </c>
      <c r="L194" s="27">
        <f t="shared" si="24"/>
        <v>1285.1002688172043</v>
      </c>
    </row>
    <row r="195" spans="1:13" s="36" customFormat="1">
      <c r="A195" s="35"/>
      <c r="B195" s="35" t="s">
        <v>195</v>
      </c>
      <c r="C195" s="17"/>
      <c r="D195" s="17"/>
      <c r="E195" s="17">
        <v>17884</v>
      </c>
      <c r="F195" s="17"/>
      <c r="G195" s="27">
        <f t="shared" si="25"/>
        <v>17884</v>
      </c>
      <c r="H195" s="27"/>
      <c r="I195" s="27"/>
      <c r="J195" s="27">
        <v>27.643279569892471</v>
      </c>
      <c r="K195" s="27"/>
      <c r="L195" s="27">
        <f t="shared" si="24"/>
        <v>27.643279569892471</v>
      </c>
    </row>
    <row r="196" spans="1:13" s="36" customFormat="1">
      <c r="A196" s="35"/>
      <c r="B196" s="35" t="s">
        <v>196</v>
      </c>
      <c r="C196" s="17"/>
      <c r="D196" s="17"/>
      <c r="E196" s="17">
        <v>32046</v>
      </c>
      <c r="F196" s="17">
        <v>11949</v>
      </c>
      <c r="G196" s="27">
        <f t="shared" si="25"/>
        <v>43995</v>
      </c>
      <c r="H196" s="27"/>
      <c r="I196" s="27"/>
      <c r="J196" s="27">
        <v>49.533467741935475</v>
      </c>
      <c r="K196" s="27">
        <v>18.469556451612899</v>
      </c>
      <c r="L196" s="27">
        <f t="shared" si="24"/>
        <v>68.00302419354837</v>
      </c>
    </row>
    <row r="197" spans="1:13" s="36" customFormat="1">
      <c r="A197" s="45">
        <v>59</v>
      </c>
      <c r="B197" s="46" t="s">
        <v>100</v>
      </c>
      <c r="C197" s="47">
        <v>94250</v>
      </c>
      <c r="D197" s="47">
        <v>0</v>
      </c>
      <c r="E197" s="47">
        <v>3063584</v>
      </c>
      <c r="F197" s="47">
        <v>2253065</v>
      </c>
      <c r="G197" s="47">
        <f t="shared" si="25"/>
        <v>5410899</v>
      </c>
      <c r="H197" s="48">
        <v>145.68212365591398</v>
      </c>
      <c r="I197" s="48" t="s">
        <v>205</v>
      </c>
      <c r="J197" s="48">
        <v>4735.3784946236556</v>
      </c>
      <c r="K197" s="48">
        <v>3482.5601478494618</v>
      </c>
      <c r="L197" s="48">
        <f t="shared" si="24"/>
        <v>8363.6207661290318</v>
      </c>
    </row>
    <row r="198" spans="1:13" s="36" customFormat="1">
      <c r="A198" s="49"/>
      <c r="B198" s="50" t="s">
        <v>197</v>
      </c>
      <c r="C198" s="51"/>
      <c r="D198" s="51">
        <v>0</v>
      </c>
      <c r="E198" s="51">
        <v>2116725</v>
      </c>
      <c r="F198" s="51">
        <v>1500670</v>
      </c>
      <c r="G198" s="51">
        <f t="shared" si="25"/>
        <v>3617395</v>
      </c>
      <c r="H198" s="52"/>
      <c r="I198" s="52" t="s">
        <v>205</v>
      </c>
      <c r="J198" s="52">
        <v>3271.8195564516127</v>
      </c>
      <c r="K198" s="52">
        <v>2319.5840053763441</v>
      </c>
      <c r="L198" s="52">
        <f t="shared" si="24"/>
        <v>5591.4035618279568</v>
      </c>
    </row>
    <row r="199" spans="1:13" s="36" customFormat="1">
      <c r="A199" s="49"/>
      <c r="B199" s="50" t="s">
        <v>198</v>
      </c>
      <c r="C199" s="51">
        <v>94250</v>
      </c>
      <c r="D199" s="51"/>
      <c r="E199" s="51">
        <v>946859</v>
      </c>
      <c r="F199" s="51">
        <v>752395</v>
      </c>
      <c r="G199" s="51">
        <f t="shared" si="25"/>
        <v>1793504</v>
      </c>
      <c r="H199" s="52">
        <v>145.68212365591398</v>
      </c>
      <c r="I199" s="52"/>
      <c r="J199" s="52">
        <v>1463.5589381720429</v>
      </c>
      <c r="K199" s="52">
        <v>1162.9761424731182</v>
      </c>
      <c r="L199" s="52">
        <f t="shared" si="24"/>
        <v>2772.2172043010751</v>
      </c>
    </row>
    <row r="200" spans="1:13" s="36" customFormat="1">
      <c r="A200" s="53">
        <v>60</v>
      </c>
      <c r="B200" s="54" t="s">
        <v>102</v>
      </c>
      <c r="C200" s="55">
        <v>336750</v>
      </c>
      <c r="D200" s="55">
        <v>0</v>
      </c>
      <c r="E200" s="55">
        <v>655482</v>
      </c>
      <c r="F200" s="55">
        <v>711529</v>
      </c>
      <c r="G200" s="55">
        <f t="shared" si="25"/>
        <v>1703761</v>
      </c>
      <c r="H200" s="56">
        <v>520.51411290322574</v>
      </c>
      <c r="I200" s="56" t="s">
        <v>205</v>
      </c>
      <c r="J200" s="56">
        <v>1013.1778225806451</v>
      </c>
      <c r="K200" s="56">
        <v>1099.8096102150537</v>
      </c>
      <c r="L200" s="56">
        <f t="shared" si="24"/>
        <v>2633.5015456989245</v>
      </c>
    </row>
    <row r="201" spans="1:13">
      <c r="A201" s="57"/>
      <c r="B201" s="58" t="s">
        <v>199</v>
      </c>
      <c r="C201" s="59">
        <v>336750</v>
      </c>
      <c r="D201" s="59"/>
      <c r="E201" s="59">
        <v>72103.02</v>
      </c>
      <c r="F201" s="59">
        <v>85383.48</v>
      </c>
      <c r="G201" s="59">
        <f>SUM(C201:F201)</f>
        <v>494236.5</v>
      </c>
      <c r="H201" s="9">
        <v>520.51411290322574</v>
      </c>
      <c r="I201" s="9"/>
      <c r="J201" s="9">
        <v>111.44956048387097</v>
      </c>
      <c r="K201" s="9">
        <v>131.97715322580643</v>
      </c>
      <c r="L201" s="9">
        <f t="shared" si="24"/>
        <v>763.94082661290315</v>
      </c>
      <c r="M201" s="36"/>
    </row>
    <row r="202" spans="1:13">
      <c r="A202" s="60"/>
      <c r="B202" s="58" t="s">
        <v>200</v>
      </c>
      <c r="C202" s="61"/>
      <c r="D202" s="61"/>
      <c r="E202" s="61">
        <v>583378.98</v>
      </c>
      <c r="F202" s="61">
        <v>626145.52</v>
      </c>
      <c r="G202" s="59">
        <f>SUM(C202:F202)</f>
        <v>1209524.5</v>
      </c>
      <c r="H202" s="62"/>
      <c r="I202" s="62"/>
      <c r="J202" s="62">
        <v>901.72826209677407</v>
      </c>
      <c r="K202" s="62">
        <v>967.83245698924725</v>
      </c>
      <c r="L202" s="9">
        <f t="shared" si="24"/>
        <v>1869.5607190860214</v>
      </c>
      <c r="M202" s="36"/>
    </row>
    <row r="203" spans="1:13">
      <c r="A203" s="63">
        <v>61</v>
      </c>
      <c r="B203" s="64" t="s">
        <v>103</v>
      </c>
      <c r="C203" s="65">
        <v>705888</v>
      </c>
      <c r="D203" s="65">
        <v>0</v>
      </c>
      <c r="E203" s="65">
        <v>2550949</v>
      </c>
      <c r="F203" s="65">
        <v>2093924</v>
      </c>
      <c r="G203" s="65">
        <f>SUM(C203:F203)</f>
        <v>5350761</v>
      </c>
      <c r="H203" s="13">
        <v>1091.0903225806451</v>
      </c>
      <c r="I203" s="13" t="s">
        <v>205</v>
      </c>
      <c r="J203" s="13">
        <v>3942.9991263440857</v>
      </c>
      <c r="K203" s="13">
        <v>3236.576075268817</v>
      </c>
      <c r="L203" s="13">
        <f t="shared" si="24"/>
        <v>8270.6655241935478</v>
      </c>
    </row>
    <row r="204" spans="1:13">
      <c r="A204" s="66"/>
      <c r="B204" s="67" t="s">
        <v>201</v>
      </c>
      <c r="C204" s="68">
        <v>705888</v>
      </c>
      <c r="D204" s="68">
        <v>0</v>
      </c>
      <c r="E204" s="68">
        <v>2550949</v>
      </c>
      <c r="F204" s="68">
        <v>2093924</v>
      </c>
      <c r="G204" s="68">
        <f>SUM(C204:F204)</f>
        <v>5350761</v>
      </c>
      <c r="H204" s="31">
        <v>1091.0903225806451</v>
      </c>
      <c r="I204" s="31" t="s">
        <v>205</v>
      </c>
      <c r="J204" s="31">
        <v>3942.9991263440857</v>
      </c>
      <c r="K204" s="31">
        <v>3236.576075268817</v>
      </c>
      <c r="L204" s="31">
        <f t="shared" si="24"/>
        <v>8270.6655241935478</v>
      </c>
    </row>
    <row r="205" spans="1:13">
      <c r="B205" s="69" t="s">
        <v>105</v>
      </c>
      <c r="C205" s="70">
        <f t="shared" ref="C205:L205" si="26">C7+C9+C11+C16+C19+C22+C27+C33+C35+C37+C40+C42+C45+C47+C49+C56+C58+C60+C62+C66+C68+C71+C74+C76+C79+C81+C88+C95+C97+C100+C102+C104+C106+C110+C112+C114+C117+C119+C121+C129+C131+C133+C135+C138+C140+C147+C151+C153+C155+C164+C166+C168+C170+C172+C176+C178+C187+C197+C200+C203+C108</f>
        <v>48029284</v>
      </c>
      <c r="D205" s="70">
        <f t="shared" si="26"/>
        <v>2748170</v>
      </c>
      <c r="E205" s="70">
        <f t="shared" si="26"/>
        <v>131268033.38399999</v>
      </c>
      <c r="F205" s="70">
        <f t="shared" si="26"/>
        <v>73515872.688600242</v>
      </c>
      <c r="G205" s="70">
        <f t="shared" si="26"/>
        <v>255561360.07260025</v>
      </c>
      <c r="H205" s="70">
        <f t="shared" si="26"/>
        <v>74238.812634408619</v>
      </c>
      <c r="I205" s="70">
        <f t="shared" si="26"/>
        <v>4247.843413978494</v>
      </c>
      <c r="J205" s="70">
        <f t="shared" si="26"/>
        <v>202900.85805322579</v>
      </c>
      <c r="K205" s="70">
        <f t="shared" si="26"/>
        <v>113633.40536544389</v>
      </c>
      <c r="L205" s="70">
        <f t="shared" si="26"/>
        <v>395020.91946705675</v>
      </c>
    </row>
    <row r="206" spans="1:13">
      <c r="C206" s="2" t="s">
        <v>202</v>
      </c>
    </row>
    <row r="208" spans="1:13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</sheetData>
  <sheetProtection selectLockedCells="1" selectUnlockedCells="1"/>
  <mergeCells count="6">
    <mergeCell ref="B1:L1"/>
    <mergeCell ref="B2:L2"/>
    <mergeCell ref="A4:A6"/>
    <mergeCell ref="B4:B6"/>
    <mergeCell ref="C4:G5"/>
    <mergeCell ref="H4:L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0"/>
  <sheetViews>
    <sheetView zoomScale="90" zoomScaleNormal="90" workbookViewId="0">
      <pane xSplit="1" ySplit="6" topLeftCell="B190" activePane="bottomRight" state="frozen"/>
      <selection pane="topRight" activeCell="I1" sqref="I1"/>
      <selection pane="bottomLeft" activeCell="A29" sqref="A29"/>
      <selection pane="bottomRight" activeCell="L202" sqref="L202"/>
    </sheetView>
  </sheetViews>
  <sheetFormatPr defaultColWidth="9" defaultRowHeight="15"/>
  <cols>
    <col min="1" max="1" width="4.5703125" style="1" customWidth="1"/>
    <col min="2" max="2" width="49.42578125" style="1" customWidth="1"/>
    <col min="3" max="6" width="12.28515625" style="2" customWidth="1"/>
    <col min="7" max="7" width="12.28515625" style="1" customWidth="1"/>
    <col min="8" max="12" width="10.28515625" style="1" customWidth="1"/>
    <col min="13" max="16384" width="9" style="1"/>
  </cols>
  <sheetData>
    <row r="1" spans="1:13" ht="15.7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3"/>
    </row>
    <row r="2" spans="1:13" ht="15.75">
      <c r="B2" s="101" t="s">
        <v>212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3"/>
    </row>
    <row r="3" spans="1:13">
      <c r="C3" s="4" t="s">
        <v>1</v>
      </c>
      <c r="D3" s="5"/>
      <c r="E3" s="5"/>
      <c r="F3" s="5"/>
      <c r="G3" s="5"/>
      <c r="H3" s="6"/>
      <c r="M3" s="7"/>
    </row>
    <row r="4" spans="1:13" ht="15" customHeight="1">
      <c r="A4" s="102" t="s">
        <v>2</v>
      </c>
      <c r="B4" s="103" t="s">
        <v>3</v>
      </c>
      <c r="C4" s="104" t="s">
        <v>4</v>
      </c>
      <c r="D4" s="104"/>
      <c r="E4" s="104"/>
      <c r="F4" s="104"/>
      <c r="G4" s="104"/>
      <c r="H4" s="104" t="s">
        <v>5</v>
      </c>
      <c r="I4" s="104"/>
      <c r="J4" s="104"/>
      <c r="K4" s="104"/>
      <c r="L4" s="104"/>
    </row>
    <row r="5" spans="1:13">
      <c r="A5" s="102"/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3">
      <c r="A6" s="102"/>
      <c r="B6" s="103"/>
      <c r="C6" s="8" t="s">
        <v>6</v>
      </c>
      <c r="D6" s="8" t="s">
        <v>7</v>
      </c>
      <c r="E6" s="8" t="s">
        <v>8</v>
      </c>
      <c r="F6" s="8" t="s">
        <v>9</v>
      </c>
      <c r="G6" s="76" t="s">
        <v>10</v>
      </c>
      <c r="H6" s="76" t="s">
        <v>6</v>
      </c>
      <c r="I6" s="76" t="s">
        <v>7</v>
      </c>
      <c r="J6" s="76" t="s">
        <v>8</v>
      </c>
      <c r="K6" s="76" t="s">
        <v>9</v>
      </c>
      <c r="L6" s="76" t="s">
        <v>10</v>
      </c>
    </row>
    <row r="7" spans="1:13" s="14" customFormat="1">
      <c r="A7" s="10">
        <v>1</v>
      </c>
      <c r="B7" s="11" t="s">
        <v>203</v>
      </c>
      <c r="C7" s="13">
        <v>0</v>
      </c>
      <c r="D7" s="13">
        <v>0</v>
      </c>
      <c r="E7" s="13">
        <v>155883</v>
      </c>
      <c r="F7" s="13">
        <v>0</v>
      </c>
      <c r="G7" s="13">
        <f>SUM(C7:F7)</f>
        <v>155883</v>
      </c>
      <c r="H7" s="13" t="s">
        <v>205</v>
      </c>
      <c r="I7" s="13" t="s">
        <v>205</v>
      </c>
      <c r="J7" s="13">
        <v>240.94818548387096</v>
      </c>
      <c r="K7" s="13" t="s">
        <v>205</v>
      </c>
      <c r="L7" s="13">
        <f>H7+I7+J7+K7</f>
        <v>240.94818548387096</v>
      </c>
    </row>
    <row r="8" spans="1:13" s="14" customFormat="1">
      <c r="A8" s="15"/>
      <c r="B8" s="16" t="s">
        <v>204</v>
      </c>
      <c r="C8" s="31"/>
      <c r="D8" s="31"/>
      <c r="E8" s="31">
        <v>155883</v>
      </c>
      <c r="F8" s="31"/>
      <c r="G8" s="31">
        <f t="shared" ref="G8:L10" si="0">G7</f>
        <v>155883</v>
      </c>
      <c r="H8" s="31"/>
      <c r="I8" s="31"/>
      <c r="J8" s="31">
        <v>240.94818548387096</v>
      </c>
      <c r="K8" s="31"/>
      <c r="L8" s="31">
        <f t="shared" si="0"/>
        <v>240.94818548387096</v>
      </c>
    </row>
    <row r="9" spans="1:13" s="14" customFormat="1">
      <c r="A9" s="10">
        <v>2</v>
      </c>
      <c r="B9" s="11" t="s">
        <v>11</v>
      </c>
      <c r="C9" s="13">
        <v>569773</v>
      </c>
      <c r="D9" s="13">
        <v>179550</v>
      </c>
      <c r="E9" s="13">
        <v>1541441</v>
      </c>
      <c r="F9" s="13">
        <v>559221</v>
      </c>
      <c r="G9" s="13">
        <f>SUM(C9:F9)</f>
        <v>2849985</v>
      </c>
      <c r="H9" s="13">
        <v>880.69751344086023</v>
      </c>
      <c r="I9" s="13">
        <v>277.53024193548384</v>
      </c>
      <c r="J9" s="13">
        <v>2382.6036962365588</v>
      </c>
      <c r="K9" s="13">
        <v>864.38729838709673</v>
      </c>
      <c r="L9" s="13">
        <f>H9+I9+J9+K9</f>
        <v>4405.21875</v>
      </c>
    </row>
    <row r="10" spans="1:13" s="14" customFormat="1">
      <c r="A10" s="15"/>
      <c r="B10" s="16" t="s">
        <v>13</v>
      </c>
      <c r="C10" s="31">
        <v>569773</v>
      </c>
      <c r="D10" s="31">
        <v>179550</v>
      </c>
      <c r="E10" s="31">
        <v>1541441</v>
      </c>
      <c r="F10" s="31">
        <v>559221</v>
      </c>
      <c r="G10" s="31">
        <f t="shared" si="0"/>
        <v>2849985</v>
      </c>
      <c r="H10" s="31">
        <v>880.69751344086023</v>
      </c>
      <c r="I10" s="31"/>
      <c r="J10" s="31">
        <v>2382.6036962365588</v>
      </c>
      <c r="K10" s="31">
        <v>864.38729838709673</v>
      </c>
      <c r="L10" s="31">
        <f t="shared" si="0"/>
        <v>4405.21875</v>
      </c>
    </row>
    <row r="11" spans="1:13" s="14" customFormat="1">
      <c r="A11" s="18">
        <v>3</v>
      </c>
      <c r="B11" s="19" t="s">
        <v>12</v>
      </c>
      <c r="C11" s="21">
        <v>0</v>
      </c>
      <c r="D11" s="21">
        <v>0</v>
      </c>
      <c r="E11" s="21">
        <v>456129</v>
      </c>
      <c r="F11" s="21">
        <v>776304</v>
      </c>
      <c r="G11" s="21">
        <f>SUM(C11:F11)</f>
        <v>1232433</v>
      </c>
      <c r="H11" s="21" t="s">
        <v>205</v>
      </c>
      <c r="I11" s="21" t="s">
        <v>205</v>
      </c>
      <c r="J11" s="21">
        <v>705.03810483870973</v>
      </c>
      <c r="K11" s="21">
        <v>1199.9322580645162</v>
      </c>
      <c r="L11" s="21">
        <f t="shared" ref="L11:L33" si="1">H11+I11+J11+K11</f>
        <v>1904.970362903226</v>
      </c>
    </row>
    <row r="12" spans="1:13" s="14" customFormat="1">
      <c r="A12" s="16"/>
      <c r="B12" s="16" t="s">
        <v>16</v>
      </c>
      <c r="C12" s="31"/>
      <c r="D12" s="31"/>
      <c r="E12" s="31">
        <v>25087.095000000001</v>
      </c>
      <c r="F12" s="31">
        <v>388152</v>
      </c>
      <c r="G12" s="31">
        <f>E12+F12</f>
        <v>413239.09499999997</v>
      </c>
      <c r="H12" s="31"/>
      <c r="I12" s="31"/>
      <c r="J12" s="31">
        <v>38.77709576612903</v>
      </c>
      <c r="K12" s="31">
        <v>599.9661290322581</v>
      </c>
      <c r="L12" s="31">
        <f t="shared" si="1"/>
        <v>638.74322479838713</v>
      </c>
    </row>
    <row r="13" spans="1:13" s="14" customFormat="1">
      <c r="A13" s="16"/>
      <c r="B13" s="16" t="s">
        <v>18</v>
      </c>
      <c r="C13" s="31"/>
      <c r="D13" s="31"/>
      <c r="E13" s="31">
        <v>264554.82</v>
      </c>
      <c r="F13" s="31">
        <v>380388.96</v>
      </c>
      <c r="G13" s="31">
        <f>E13+F13</f>
        <v>644943.78</v>
      </c>
      <c r="H13" s="31"/>
      <c r="I13" s="31"/>
      <c r="J13" s="31">
        <v>408.92210080645162</v>
      </c>
      <c r="K13" s="31">
        <v>587.96680645161291</v>
      </c>
      <c r="L13" s="31">
        <f t="shared" si="1"/>
        <v>996.88890725806459</v>
      </c>
    </row>
    <row r="14" spans="1:13" s="14" customFormat="1">
      <c r="A14" s="16"/>
      <c r="B14" s="16" t="s">
        <v>20</v>
      </c>
      <c r="C14" s="31"/>
      <c r="D14" s="31"/>
      <c r="E14" s="31">
        <v>50174.19</v>
      </c>
      <c r="F14" s="31">
        <v>7763.04</v>
      </c>
      <c r="G14" s="31">
        <f>E14+F14</f>
        <v>57937.23</v>
      </c>
      <c r="H14" s="31"/>
      <c r="I14" s="31"/>
      <c r="J14" s="31">
        <v>77.554191532258059</v>
      </c>
      <c r="K14" s="31">
        <v>11.99932258064516</v>
      </c>
      <c r="L14" s="31">
        <f t="shared" si="1"/>
        <v>89.553514112903216</v>
      </c>
    </row>
    <row r="15" spans="1:13" s="14" customFormat="1">
      <c r="A15" s="22"/>
      <c r="B15" s="22" t="s">
        <v>22</v>
      </c>
      <c r="C15" s="31"/>
      <c r="D15" s="31"/>
      <c r="E15" s="31">
        <v>116312.895</v>
      </c>
      <c r="F15" s="31"/>
      <c r="G15" s="31">
        <f>E15+F15</f>
        <v>116312.895</v>
      </c>
      <c r="H15" s="31"/>
      <c r="I15" s="31"/>
      <c r="J15" s="31">
        <v>179.78471673387094</v>
      </c>
      <c r="K15" s="31"/>
      <c r="L15" s="31">
        <f t="shared" si="1"/>
        <v>179.78471673387094</v>
      </c>
    </row>
    <row r="16" spans="1:13" s="14" customFormat="1">
      <c r="A16" s="23">
        <v>4</v>
      </c>
      <c r="B16" s="24" t="s">
        <v>14</v>
      </c>
      <c r="C16" s="26">
        <v>13354414</v>
      </c>
      <c r="D16" s="26">
        <v>0</v>
      </c>
      <c r="E16" s="26">
        <v>1193152</v>
      </c>
      <c r="F16" s="26">
        <v>1261114</v>
      </c>
      <c r="G16" s="26">
        <f>SUM(C16:F16)</f>
        <v>15808680</v>
      </c>
      <c r="H16" s="26">
        <v>20641.903360215052</v>
      </c>
      <c r="I16" s="26" t="s">
        <v>205</v>
      </c>
      <c r="J16" s="26">
        <v>1844.2537634408602</v>
      </c>
      <c r="K16" s="26">
        <v>1949.3025537634408</v>
      </c>
      <c r="L16" s="26">
        <f t="shared" si="1"/>
        <v>24435.459677419356</v>
      </c>
    </row>
    <row r="17" spans="1:12" s="14" customFormat="1">
      <c r="A17" s="16"/>
      <c r="B17" s="16" t="s">
        <v>25</v>
      </c>
      <c r="C17" s="31"/>
      <c r="D17" s="31"/>
      <c r="E17" s="31">
        <v>1193152</v>
      </c>
      <c r="F17" s="31">
        <v>1261114</v>
      </c>
      <c r="G17" s="31">
        <f>F17+E17</f>
        <v>2454266</v>
      </c>
      <c r="H17" s="31"/>
      <c r="I17" s="31"/>
      <c r="J17" s="31">
        <v>1844.2537634408602</v>
      </c>
      <c r="K17" s="31">
        <v>1949.3025537634408</v>
      </c>
      <c r="L17" s="31">
        <f t="shared" si="1"/>
        <v>3793.5563172043012</v>
      </c>
    </row>
    <row r="18" spans="1:12" s="14" customFormat="1">
      <c r="A18" s="16"/>
      <c r="B18" s="16" t="s">
        <v>209</v>
      </c>
      <c r="C18" s="31">
        <v>13354414</v>
      </c>
      <c r="D18" s="31"/>
      <c r="E18" s="31"/>
      <c r="F18" s="31"/>
      <c r="G18" s="31">
        <f>C18</f>
        <v>13354414</v>
      </c>
      <c r="H18" s="31">
        <v>20641.903360215052</v>
      </c>
      <c r="I18" s="31"/>
      <c r="J18" s="31"/>
      <c r="K18" s="31"/>
      <c r="L18" s="31"/>
    </row>
    <row r="19" spans="1:12" s="14" customFormat="1">
      <c r="A19" s="23">
        <v>5</v>
      </c>
      <c r="B19" s="24" t="s">
        <v>15</v>
      </c>
      <c r="C19" s="26">
        <v>616720</v>
      </c>
      <c r="D19" s="26">
        <v>16359</v>
      </c>
      <c r="E19" s="26">
        <v>2355416</v>
      </c>
      <c r="F19" s="26">
        <v>841168</v>
      </c>
      <c r="G19" s="26">
        <f>SUM(C19:F19)</f>
        <v>3829663</v>
      </c>
      <c r="H19" s="26">
        <v>953.26344086021493</v>
      </c>
      <c r="I19" s="26">
        <v>25.286088709677419</v>
      </c>
      <c r="J19" s="26">
        <v>3640.7639784946236</v>
      </c>
      <c r="K19" s="26">
        <v>1300.1924731182794</v>
      </c>
      <c r="L19" s="26">
        <f t="shared" si="1"/>
        <v>5919.5059811827959</v>
      </c>
    </row>
    <row r="20" spans="1:12" s="14" customFormat="1">
      <c r="A20" s="16"/>
      <c r="B20" s="16" t="s">
        <v>28</v>
      </c>
      <c r="C20" s="31">
        <v>616720</v>
      </c>
      <c r="D20" s="31">
        <v>16359</v>
      </c>
      <c r="E20" s="31">
        <v>1276444</v>
      </c>
      <c r="F20" s="31">
        <v>122860</v>
      </c>
      <c r="G20" s="31">
        <f>SUM(C20:F20)</f>
        <v>2032383</v>
      </c>
      <c r="H20" s="31">
        <v>953.26344086021493</v>
      </c>
      <c r="I20" s="31"/>
      <c r="J20" s="31">
        <v>1972.9981182795698</v>
      </c>
      <c r="K20" s="31">
        <v>189.90456989247309</v>
      </c>
      <c r="L20" s="31">
        <f t="shared" si="1"/>
        <v>3116.1661290322581</v>
      </c>
    </row>
    <row r="21" spans="1:12" s="14" customFormat="1">
      <c r="A21" s="16"/>
      <c r="B21" s="16" t="s">
        <v>30</v>
      </c>
      <c r="C21" s="31"/>
      <c r="D21" s="31"/>
      <c r="E21" s="31">
        <v>1078972</v>
      </c>
      <c r="F21" s="31">
        <v>718308</v>
      </c>
      <c r="G21" s="31">
        <f t="shared" ref="G21:G33" si="2">SUM(C21:F21)</f>
        <v>1797280</v>
      </c>
      <c r="H21" s="31"/>
      <c r="I21" s="31"/>
      <c r="J21" s="31">
        <v>1667.7658602150536</v>
      </c>
      <c r="K21" s="31">
        <v>1110.2879032258063</v>
      </c>
      <c r="L21" s="31">
        <f t="shared" si="1"/>
        <v>2778.0537634408602</v>
      </c>
    </row>
    <row r="22" spans="1:12" s="14" customFormat="1">
      <c r="A22" s="23">
        <v>6</v>
      </c>
      <c r="B22" s="24" t="s">
        <v>17</v>
      </c>
      <c r="C22" s="26">
        <v>321752</v>
      </c>
      <c r="D22" s="26">
        <v>117399</v>
      </c>
      <c r="E22" s="26">
        <v>4611963</v>
      </c>
      <c r="F22" s="26">
        <v>2002177</v>
      </c>
      <c r="G22" s="26">
        <f t="shared" si="2"/>
        <v>7053291</v>
      </c>
      <c r="H22" s="26">
        <v>497.33172043010745</v>
      </c>
      <c r="I22" s="26">
        <v>181.46350806451611</v>
      </c>
      <c r="J22" s="26">
        <v>7128.7062499999993</v>
      </c>
      <c r="K22" s="26">
        <v>3094.7628360215053</v>
      </c>
      <c r="L22" s="26">
        <f t="shared" si="1"/>
        <v>10902.264314516127</v>
      </c>
    </row>
    <row r="23" spans="1:12" s="14" customFormat="1">
      <c r="A23" s="16"/>
      <c r="B23" s="16" t="s">
        <v>33</v>
      </c>
      <c r="C23" s="31">
        <v>321752</v>
      </c>
      <c r="D23" s="31">
        <v>117399</v>
      </c>
      <c r="E23" s="31">
        <v>1475828</v>
      </c>
      <c r="F23" s="31">
        <v>120130</v>
      </c>
      <c r="G23" s="31">
        <f t="shared" si="2"/>
        <v>2035109</v>
      </c>
      <c r="H23" s="31">
        <v>497.33172043010745</v>
      </c>
      <c r="I23" s="31">
        <v>181.46350806451611</v>
      </c>
      <c r="J23" s="31">
        <v>2281.1857526881718</v>
      </c>
      <c r="K23" s="31">
        <v>185.68481182795699</v>
      </c>
      <c r="L23" s="31">
        <f t="shared" si="1"/>
        <v>3145.6657930107522</v>
      </c>
    </row>
    <row r="24" spans="1:12" s="14" customFormat="1">
      <c r="A24" s="16"/>
      <c r="B24" s="16" t="s">
        <v>35</v>
      </c>
      <c r="C24" s="31"/>
      <c r="D24" s="31"/>
      <c r="E24" s="31">
        <v>1337469</v>
      </c>
      <c r="F24" s="31">
        <v>1041132</v>
      </c>
      <c r="G24" s="31">
        <f t="shared" si="2"/>
        <v>2378601</v>
      </c>
      <c r="H24" s="31"/>
      <c r="I24" s="31"/>
      <c r="J24" s="31">
        <v>2067.3243951612899</v>
      </c>
      <c r="K24" s="31">
        <v>1609.2766129032257</v>
      </c>
      <c r="L24" s="31">
        <f t="shared" si="1"/>
        <v>3676.6010080645156</v>
      </c>
    </row>
    <row r="25" spans="1:12" s="14" customFormat="1">
      <c r="A25" s="16"/>
      <c r="B25" s="16" t="s">
        <v>37</v>
      </c>
      <c r="C25" s="31"/>
      <c r="D25" s="31"/>
      <c r="E25" s="31">
        <v>1521948</v>
      </c>
      <c r="F25" s="31">
        <v>540588</v>
      </c>
      <c r="G25" s="31">
        <f t="shared" si="2"/>
        <v>2062536</v>
      </c>
      <c r="H25" s="31"/>
      <c r="I25" s="31"/>
      <c r="J25" s="31">
        <v>2352.4733870967743</v>
      </c>
      <c r="K25" s="31">
        <v>835.58629032258057</v>
      </c>
      <c r="L25" s="31">
        <f t="shared" si="1"/>
        <v>3188.059677419355</v>
      </c>
    </row>
    <row r="26" spans="1:12" s="14" customFormat="1" ht="15.75" customHeight="1">
      <c r="A26" s="16"/>
      <c r="B26" s="16" t="s">
        <v>39</v>
      </c>
      <c r="C26" s="31"/>
      <c r="D26" s="31"/>
      <c r="E26" s="31">
        <v>276718</v>
      </c>
      <c r="F26" s="31">
        <v>300327</v>
      </c>
      <c r="G26" s="31">
        <f t="shared" si="2"/>
        <v>577045</v>
      </c>
      <c r="H26" s="31"/>
      <c r="I26" s="31"/>
      <c r="J26" s="31">
        <v>427.72271505376341</v>
      </c>
      <c r="K26" s="31">
        <v>464.21512096774194</v>
      </c>
      <c r="L26" s="31">
        <f t="shared" si="1"/>
        <v>891.93783602150529</v>
      </c>
    </row>
    <row r="27" spans="1:12" s="14" customFormat="1">
      <c r="A27" s="23">
        <v>7</v>
      </c>
      <c r="B27" s="24" t="s">
        <v>19</v>
      </c>
      <c r="C27" s="26">
        <v>10371</v>
      </c>
      <c r="D27" s="26">
        <v>0</v>
      </c>
      <c r="E27" s="26">
        <v>1108654</v>
      </c>
      <c r="F27" s="26">
        <v>1102765</v>
      </c>
      <c r="G27" s="26">
        <f t="shared" si="2"/>
        <v>2221790</v>
      </c>
      <c r="H27" s="26">
        <v>16.030443548387094</v>
      </c>
      <c r="I27" s="26" t="s">
        <v>205</v>
      </c>
      <c r="J27" s="26">
        <v>1713.6452956989247</v>
      </c>
      <c r="K27" s="26">
        <v>1704.5426747311826</v>
      </c>
      <c r="L27" s="26">
        <f t="shared" si="1"/>
        <v>3434.218413978494</v>
      </c>
    </row>
    <row r="28" spans="1:12" s="14" customFormat="1">
      <c r="A28" s="16"/>
      <c r="B28" s="16" t="s">
        <v>42</v>
      </c>
      <c r="C28" s="31">
        <v>10371</v>
      </c>
      <c r="D28" s="31"/>
      <c r="E28" s="31">
        <v>52106.737999999998</v>
      </c>
      <c r="F28" s="31">
        <v>77193.55</v>
      </c>
      <c r="G28" s="31">
        <f t="shared" si="2"/>
        <v>139671.288</v>
      </c>
      <c r="H28" s="31">
        <v>16.030443548387094</v>
      </c>
      <c r="I28" s="31"/>
      <c r="J28" s="31">
        <v>80.541328897849453</v>
      </c>
      <c r="K28" s="31">
        <v>119.3179872311828</v>
      </c>
      <c r="L28" s="31">
        <f t="shared" si="1"/>
        <v>215.88975967741936</v>
      </c>
    </row>
    <row r="29" spans="1:12" s="14" customFormat="1">
      <c r="A29" s="16"/>
      <c r="B29" s="16" t="s">
        <v>44</v>
      </c>
      <c r="C29" s="31"/>
      <c r="D29" s="31"/>
      <c r="E29" s="31">
        <v>373616.39800000004</v>
      </c>
      <c r="F29" s="31">
        <v>295541.02</v>
      </c>
      <c r="G29" s="31">
        <f t="shared" si="2"/>
        <v>669157.41800000006</v>
      </c>
      <c r="H29" s="31"/>
      <c r="I29" s="31"/>
      <c r="J29" s="31">
        <v>577.4984646505377</v>
      </c>
      <c r="K29" s="31">
        <v>456.81743682795695</v>
      </c>
      <c r="L29" s="31">
        <f t="shared" si="1"/>
        <v>1034.3159014784947</v>
      </c>
    </row>
    <row r="30" spans="1:12" s="14" customFormat="1">
      <c r="A30" s="16"/>
      <c r="B30" s="16" t="s">
        <v>46</v>
      </c>
      <c r="C30" s="31"/>
      <c r="D30" s="31"/>
      <c r="E30" s="31">
        <v>62084.624000000003</v>
      </c>
      <c r="F30" s="31">
        <v>37494.01</v>
      </c>
      <c r="G30" s="31">
        <f t="shared" si="2"/>
        <v>99578.634000000005</v>
      </c>
      <c r="H30" s="31"/>
      <c r="I30" s="31"/>
      <c r="J30" s="31">
        <v>95.964136559139789</v>
      </c>
      <c r="K30" s="31">
        <v>57.954450940860212</v>
      </c>
      <c r="L30" s="31">
        <f t="shared" si="1"/>
        <v>153.9185875</v>
      </c>
    </row>
    <row r="31" spans="1:12" s="14" customFormat="1">
      <c r="A31" s="16"/>
      <c r="B31" s="16" t="s">
        <v>48</v>
      </c>
      <c r="C31" s="31"/>
      <c r="D31" s="31"/>
      <c r="E31" s="31">
        <v>18847.118000000002</v>
      </c>
      <c r="F31" s="31">
        <v>26466.36</v>
      </c>
      <c r="G31" s="31">
        <f t="shared" si="2"/>
        <v>45313.478000000003</v>
      </c>
      <c r="H31" s="31"/>
      <c r="I31" s="31"/>
      <c r="J31" s="31">
        <v>29.131970026881724</v>
      </c>
      <c r="K31" s="31">
        <v>40.909024193548383</v>
      </c>
      <c r="L31" s="31">
        <f t="shared" si="1"/>
        <v>70.040994220430107</v>
      </c>
    </row>
    <row r="32" spans="1:12" s="14" customFormat="1">
      <c r="A32" s="16"/>
      <c r="B32" s="16" t="s">
        <v>50</v>
      </c>
      <c r="C32" s="31"/>
      <c r="D32" s="31"/>
      <c r="E32" s="31">
        <v>601999.12200000009</v>
      </c>
      <c r="F32" s="31">
        <v>666070.05999999994</v>
      </c>
      <c r="G32" s="31">
        <f t="shared" si="2"/>
        <v>1268069.182</v>
      </c>
      <c r="H32" s="31"/>
      <c r="I32" s="31"/>
      <c r="J32" s="31">
        <v>930.50939556451624</v>
      </c>
      <c r="K32" s="31">
        <v>1029.5437755376342</v>
      </c>
      <c r="L32" s="31">
        <f t="shared" si="1"/>
        <v>1960.0531711021504</v>
      </c>
    </row>
    <row r="33" spans="1:12" s="14" customFormat="1">
      <c r="A33" s="23">
        <v>8</v>
      </c>
      <c r="B33" s="24" t="s">
        <v>21</v>
      </c>
      <c r="C33" s="26">
        <v>796975</v>
      </c>
      <c r="D33" s="26">
        <v>0</v>
      </c>
      <c r="E33" s="26">
        <v>1813315</v>
      </c>
      <c r="F33" s="26">
        <v>1928710</v>
      </c>
      <c r="G33" s="26">
        <f t="shared" si="2"/>
        <v>4539000</v>
      </c>
      <c r="H33" s="26">
        <v>1231.8834005376343</v>
      </c>
      <c r="I33" s="26" t="s">
        <v>205</v>
      </c>
      <c r="J33" s="26">
        <v>2802.8390456989246</v>
      </c>
      <c r="K33" s="26">
        <v>2981.2049731182792</v>
      </c>
      <c r="L33" s="26">
        <f t="shared" si="1"/>
        <v>7015.9274193548381</v>
      </c>
    </row>
    <row r="34" spans="1:12" s="14" customFormat="1" ht="14.25" customHeight="1">
      <c r="A34" s="16"/>
      <c r="B34" s="16" t="s">
        <v>53</v>
      </c>
      <c r="C34" s="31">
        <v>796975</v>
      </c>
      <c r="D34" s="31"/>
      <c r="E34" s="31">
        <v>1813315</v>
      </c>
      <c r="F34" s="31">
        <v>1928710</v>
      </c>
      <c r="G34" s="31">
        <f t="shared" ref="G34:L34" si="3">G33</f>
        <v>4539000</v>
      </c>
      <c r="H34" s="31">
        <v>1231.8834005376343</v>
      </c>
      <c r="I34" s="31"/>
      <c r="J34" s="31">
        <v>2802.8390456989246</v>
      </c>
      <c r="K34" s="31">
        <v>2981.2049731182792</v>
      </c>
      <c r="L34" s="31">
        <f t="shared" si="3"/>
        <v>7015.9274193548381</v>
      </c>
    </row>
    <row r="35" spans="1:12" s="14" customFormat="1">
      <c r="A35" s="23">
        <v>9</v>
      </c>
      <c r="B35" s="24" t="s">
        <v>23</v>
      </c>
      <c r="C35" s="26">
        <v>0</v>
      </c>
      <c r="D35" s="26">
        <v>0</v>
      </c>
      <c r="E35" s="26">
        <v>2050367</v>
      </c>
      <c r="F35" s="26">
        <v>785238</v>
      </c>
      <c r="G35" s="26">
        <f>SUM(C35:F35)</f>
        <v>2835605</v>
      </c>
      <c r="H35" s="26" t="s">
        <v>205</v>
      </c>
      <c r="I35" s="26" t="s">
        <v>205</v>
      </c>
      <c r="J35" s="26">
        <v>3169.2500672043006</v>
      </c>
      <c r="K35" s="26">
        <v>1213.7415322580646</v>
      </c>
      <c r="L35" s="26">
        <f>H35+I35+J35+K35</f>
        <v>4382.9915994623652</v>
      </c>
    </row>
    <row r="36" spans="1:12" s="14" customFormat="1">
      <c r="A36" s="16"/>
      <c r="B36" s="16" t="s">
        <v>56</v>
      </c>
      <c r="C36" s="31"/>
      <c r="D36" s="31"/>
      <c r="E36" s="31">
        <v>2050367</v>
      </c>
      <c r="F36" s="31">
        <v>785238</v>
      </c>
      <c r="G36" s="31">
        <f>G35</f>
        <v>2835605</v>
      </c>
      <c r="H36" s="31"/>
      <c r="I36" s="31"/>
      <c r="J36" s="31">
        <v>3169.2500672043006</v>
      </c>
      <c r="K36" s="31">
        <v>1213.7415322580646</v>
      </c>
      <c r="L36" s="31">
        <f>K36+J36</f>
        <v>4382.9915994623652</v>
      </c>
    </row>
    <row r="37" spans="1:12" s="14" customFormat="1">
      <c r="A37" s="23">
        <v>10</v>
      </c>
      <c r="B37" s="24" t="s">
        <v>24</v>
      </c>
      <c r="C37" s="26">
        <v>3229282</v>
      </c>
      <c r="D37" s="26">
        <v>505915</v>
      </c>
      <c r="E37" s="26">
        <v>2570085</v>
      </c>
      <c r="F37" s="26">
        <v>1347510</v>
      </c>
      <c r="G37" s="26">
        <f t="shared" ref="G37" si="4">SUM(C37:F37)</f>
        <v>7652792</v>
      </c>
      <c r="H37" s="26">
        <v>4991.4977150537625</v>
      </c>
      <c r="I37" s="26">
        <v>781.99227150537627</v>
      </c>
      <c r="J37" s="26">
        <v>3972.577620967742</v>
      </c>
      <c r="K37" s="26">
        <v>2082.8447580645161</v>
      </c>
      <c r="L37" s="26">
        <f t="shared" ref="L37:L45" si="5">H37+I37+J37+K37</f>
        <v>11828.912365591397</v>
      </c>
    </row>
    <row r="38" spans="1:12" s="14" customFormat="1">
      <c r="A38" s="16"/>
      <c r="B38" s="16" t="s">
        <v>59</v>
      </c>
      <c r="C38" s="31">
        <v>3229282</v>
      </c>
      <c r="D38" s="31">
        <v>505915</v>
      </c>
      <c r="E38" s="31">
        <v>2570085</v>
      </c>
      <c r="F38" s="31">
        <v>1347510</v>
      </c>
      <c r="G38" s="31">
        <f>SUM(C38:F38)</f>
        <v>7652792</v>
      </c>
      <c r="H38" s="31"/>
      <c r="I38" s="31"/>
      <c r="J38" s="31">
        <v>3972.577620967742</v>
      </c>
      <c r="K38" s="31">
        <v>2082.8447580645161</v>
      </c>
      <c r="L38" s="31">
        <f t="shared" si="5"/>
        <v>6055.4223790322576</v>
      </c>
    </row>
    <row r="39" spans="1:12" s="14" customFormat="1">
      <c r="A39" s="16"/>
      <c r="B39" s="16" t="s">
        <v>209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2" s="14" customFormat="1">
      <c r="A40" s="23">
        <v>11</v>
      </c>
      <c r="B40" s="24" t="s">
        <v>26</v>
      </c>
      <c r="C40" s="26">
        <v>0</v>
      </c>
      <c r="D40" s="26">
        <v>372484</v>
      </c>
      <c r="E40" s="26">
        <v>988560</v>
      </c>
      <c r="F40" s="26">
        <v>1490746</v>
      </c>
      <c r="G40" s="26">
        <f>SUM(C40:F40)</f>
        <v>2851790</v>
      </c>
      <c r="H40" s="26" t="s">
        <v>205</v>
      </c>
      <c r="I40" s="26">
        <v>575.74811827956978</v>
      </c>
      <c r="J40" s="26">
        <v>1528.016129032258</v>
      </c>
      <c r="K40" s="26">
        <v>2304.2444892473118</v>
      </c>
      <c r="L40" s="26">
        <f t="shared" si="5"/>
        <v>4408.0087365591389</v>
      </c>
    </row>
    <row r="41" spans="1:12" s="14" customFormat="1">
      <c r="A41" s="16"/>
      <c r="B41" s="16" t="s">
        <v>68</v>
      </c>
      <c r="C41" s="31"/>
      <c r="D41" s="31">
        <v>372484</v>
      </c>
      <c r="E41" s="31">
        <v>988560</v>
      </c>
      <c r="F41" s="31">
        <v>1490746</v>
      </c>
      <c r="G41" s="31">
        <f>C41+D41+E41+F41</f>
        <v>2851790</v>
      </c>
      <c r="H41" s="31"/>
      <c r="I41" s="31">
        <v>575.74811827956978</v>
      </c>
      <c r="J41" s="31">
        <v>1528.016129032258</v>
      </c>
      <c r="K41" s="31">
        <v>2304.2444892473118</v>
      </c>
      <c r="L41" s="31">
        <f t="shared" si="5"/>
        <v>4408.0087365591389</v>
      </c>
    </row>
    <row r="42" spans="1:12" s="14" customFormat="1">
      <c r="A42" s="23">
        <v>12</v>
      </c>
      <c r="B42" s="24" t="s">
        <v>27</v>
      </c>
      <c r="C42" s="26">
        <v>17957620</v>
      </c>
      <c r="D42" s="26">
        <v>1230687</v>
      </c>
      <c r="E42" s="26">
        <v>20230399</v>
      </c>
      <c r="F42" s="26">
        <v>4092881</v>
      </c>
      <c r="G42" s="26">
        <f t="shared" ref="G42:G44" si="6">SUM(C42:F42)</f>
        <v>43511587</v>
      </c>
      <c r="H42" s="28">
        <v>27757.073924731179</v>
      </c>
      <c r="I42" s="28">
        <v>1902.2715725806449</v>
      </c>
      <c r="J42" s="26">
        <v>31270.105981182794</v>
      </c>
      <c r="K42" s="26">
        <v>6326.3617607526885</v>
      </c>
      <c r="L42" s="26">
        <f t="shared" si="5"/>
        <v>67255.813239247305</v>
      </c>
    </row>
    <row r="43" spans="1:12" s="14" customFormat="1">
      <c r="A43" s="22"/>
      <c r="B43" s="22" t="s">
        <v>71</v>
      </c>
      <c r="C43" s="31">
        <v>5820258</v>
      </c>
      <c r="D43" s="31">
        <v>1230687</v>
      </c>
      <c r="E43" s="31">
        <v>20230399</v>
      </c>
      <c r="F43" s="31">
        <v>4092881</v>
      </c>
      <c r="G43" s="31">
        <f>G42-G44</f>
        <v>31374225</v>
      </c>
      <c r="H43" s="31">
        <v>8996.3665322580637</v>
      </c>
      <c r="I43" s="31">
        <v>1902.2715725806449</v>
      </c>
      <c r="J43" s="31">
        <v>31270.105981182794</v>
      </c>
      <c r="K43" s="31">
        <v>6326.3617607526885</v>
      </c>
      <c r="L43" s="31">
        <f t="shared" si="5"/>
        <v>48495.10584677419</v>
      </c>
    </row>
    <row r="44" spans="1:12" s="14" customFormat="1">
      <c r="A44" s="22"/>
      <c r="B44" s="22" t="s">
        <v>73</v>
      </c>
      <c r="C44" s="31">
        <v>12137362</v>
      </c>
      <c r="D44" s="31"/>
      <c r="E44" s="79"/>
      <c r="F44" s="79"/>
      <c r="G44" s="31">
        <f t="shared" si="6"/>
        <v>12137362</v>
      </c>
      <c r="H44" s="31">
        <v>18760.707392473116</v>
      </c>
      <c r="I44" s="31"/>
      <c r="J44" s="31"/>
      <c r="K44" s="31"/>
      <c r="L44" s="31">
        <f t="shared" si="5"/>
        <v>18760.707392473116</v>
      </c>
    </row>
    <row r="45" spans="1:12" s="14" customFormat="1">
      <c r="A45" s="23">
        <v>13</v>
      </c>
      <c r="B45" s="24" t="s">
        <v>29</v>
      </c>
      <c r="C45" s="33">
        <v>0</v>
      </c>
      <c r="D45" s="33">
        <v>0</v>
      </c>
      <c r="E45" s="33">
        <v>93819</v>
      </c>
      <c r="F45" s="33">
        <v>14466</v>
      </c>
      <c r="G45" s="33">
        <f>SUM(C45:F45)</f>
        <v>108285</v>
      </c>
      <c r="H45" s="33" t="s">
        <v>205</v>
      </c>
      <c r="I45" s="33" t="s">
        <v>205</v>
      </c>
      <c r="J45" s="33">
        <v>145.01592741935482</v>
      </c>
      <c r="K45" s="33">
        <v>22.36008064516129</v>
      </c>
      <c r="L45" s="33">
        <f t="shared" si="5"/>
        <v>167.3760080645161</v>
      </c>
    </row>
    <row r="46" spans="1:12" s="14" customFormat="1">
      <c r="A46" s="22"/>
      <c r="B46" s="22" t="s">
        <v>76</v>
      </c>
      <c r="C46" s="31"/>
      <c r="D46" s="31"/>
      <c r="E46" s="31"/>
      <c r="F46" s="31">
        <v>14466</v>
      </c>
      <c r="G46" s="31">
        <f>G45</f>
        <v>108285</v>
      </c>
      <c r="H46" s="31"/>
      <c r="I46" s="31"/>
      <c r="J46" s="31"/>
      <c r="K46" s="31"/>
      <c r="L46" s="31"/>
    </row>
    <row r="47" spans="1:12" s="14" customFormat="1">
      <c r="A47" s="23">
        <v>14</v>
      </c>
      <c r="B47" s="24" t="s">
        <v>31</v>
      </c>
      <c r="C47" s="26">
        <v>0</v>
      </c>
      <c r="D47" s="26">
        <v>0</v>
      </c>
      <c r="E47" s="26">
        <v>1068167</v>
      </c>
      <c r="F47" s="26">
        <v>753102</v>
      </c>
      <c r="G47" s="26">
        <f>SUM(C47:F47)</f>
        <v>1821269</v>
      </c>
      <c r="H47" s="28" t="s">
        <v>205</v>
      </c>
      <c r="I47" s="28" t="s">
        <v>205</v>
      </c>
      <c r="J47" s="26">
        <v>1651.0645833333331</v>
      </c>
      <c r="K47" s="26">
        <v>1164.0689516129032</v>
      </c>
      <c r="L47" s="26">
        <f t="shared" ref="L47:L69" si="7">H47+I47+J47+K47</f>
        <v>2815.1335349462361</v>
      </c>
    </row>
    <row r="48" spans="1:12" s="14" customFormat="1">
      <c r="A48" s="22"/>
      <c r="B48" s="22" t="s">
        <v>79</v>
      </c>
      <c r="C48" s="31"/>
      <c r="D48" s="31"/>
      <c r="E48" s="31">
        <v>1068167</v>
      </c>
      <c r="F48" s="31">
        <v>753102</v>
      </c>
      <c r="G48" s="31">
        <f t="shared" ref="G48" si="8">G47</f>
        <v>1821269</v>
      </c>
      <c r="H48" s="31"/>
      <c r="I48" s="31"/>
      <c r="J48" s="31">
        <v>1651.0645833333331</v>
      </c>
      <c r="K48" s="31">
        <v>1164.0689516129032</v>
      </c>
      <c r="L48" s="31">
        <f t="shared" si="7"/>
        <v>2815.1335349462361</v>
      </c>
    </row>
    <row r="49" spans="1:12" s="29" customFormat="1" ht="16.5" customHeight="1">
      <c r="A49" s="23">
        <v>15</v>
      </c>
      <c r="B49" s="24" t="s">
        <v>32</v>
      </c>
      <c r="C49" s="26">
        <v>0</v>
      </c>
      <c r="D49" s="26">
        <v>0</v>
      </c>
      <c r="E49" s="26">
        <v>2172260</v>
      </c>
      <c r="F49" s="26">
        <v>540033</v>
      </c>
      <c r="G49" s="26">
        <f t="shared" ref="G49:G56" si="9">SUM(C49:F49)</f>
        <v>2712293</v>
      </c>
      <c r="H49" s="26" t="s">
        <v>205</v>
      </c>
      <c r="I49" s="26" t="s">
        <v>205</v>
      </c>
      <c r="J49" s="26">
        <v>3357.6599462365589</v>
      </c>
      <c r="K49" s="26">
        <v>834.72842741935483</v>
      </c>
      <c r="L49" s="26">
        <f t="shared" si="7"/>
        <v>4192.3883736559137</v>
      </c>
    </row>
    <row r="50" spans="1:12" s="14" customFormat="1">
      <c r="A50" s="22"/>
      <c r="B50" s="22" t="s">
        <v>82</v>
      </c>
      <c r="C50" s="31"/>
      <c r="D50" s="31"/>
      <c r="E50" s="31">
        <v>868904</v>
      </c>
      <c r="F50" s="31">
        <v>16201</v>
      </c>
      <c r="G50" s="31">
        <f t="shared" si="9"/>
        <v>885105</v>
      </c>
      <c r="H50" s="31"/>
      <c r="I50" s="31"/>
      <c r="J50" s="31">
        <v>1343.0639784946236</v>
      </c>
      <c r="K50" s="31">
        <v>25.041868279569893</v>
      </c>
      <c r="L50" s="31">
        <f t="shared" si="7"/>
        <v>1368.1058467741934</v>
      </c>
    </row>
    <row r="51" spans="1:12" s="14" customFormat="1">
      <c r="A51" s="22"/>
      <c r="B51" s="22" t="s">
        <v>84</v>
      </c>
      <c r="C51" s="31"/>
      <c r="D51" s="31"/>
      <c r="E51" s="31">
        <v>217226</v>
      </c>
      <c r="F51" s="31">
        <v>378023</v>
      </c>
      <c r="G51" s="31">
        <f t="shared" si="9"/>
        <v>595249</v>
      </c>
      <c r="H51" s="31"/>
      <c r="I51" s="31"/>
      <c r="J51" s="31">
        <v>336</v>
      </c>
      <c r="K51" s="31">
        <v>584.68655913978489</v>
      </c>
      <c r="L51" s="31">
        <f t="shared" si="7"/>
        <v>920.68655913978489</v>
      </c>
    </row>
    <row r="52" spans="1:12" s="14" customFormat="1">
      <c r="A52" s="22"/>
      <c r="B52" s="22" t="s">
        <v>86</v>
      </c>
      <c r="C52" s="31"/>
      <c r="D52" s="31"/>
      <c r="E52" s="31">
        <v>173781</v>
      </c>
      <c r="F52" s="31">
        <v>145809</v>
      </c>
      <c r="G52" s="31">
        <f t="shared" si="9"/>
        <v>319590</v>
      </c>
      <c r="H52" s="31"/>
      <c r="I52" s="31"/>
      <c r="J52" s="31">
        <v>269</v>
      </c>
      <c r="K52" s="31">
        <v>225</v>
      </c>
      <c r="L52" s="31">
        <f t="shared" si="7"/>
        <v>494</v>
      </c>
    </row>
    <row r="53" spans="1:12" s="14" customFormat="1">
      <c r="A53" s="22"/>
      <c r="B53" s="22" t="s">
        <v>88</v>
      </c>
      <c r="C53" s="31"/>
      <c r="D53" s="31"/>
      <c r="E53" s="31">
        <v>651678</v>
      </c>
      <c r="F53" s="31">
        <v>0</v>
      </c>
      <c r="G53" s="31">
        <f t="shared" si="9"/>
        <v>651678</v>
      </c>
      <c r="H53" s="31"/>
      <c r="I53" s="31"/>
      <c r="J53" s="31">
        <v>1007</v>
      </c>
      <c r="K53" s="31">
        <v>0</v>
      </c>
      <c r="L53" s="31">
        <f t="shared" si="7"/>
        <v>1007</v>
      </c>
    </row>
    <row r="54" spans="1:12" s="14" customFormat="1">
      <c r="A54" s="22"/>
      <c r="B54" s="22" t="s">
        <v>90</v>
      </c>
      <c r="C54" s="31"/>
      <c r="D54" s="31"/>
      <c r="E54" s="31">
        <v>108613</v>
      </c>
      <c r="F54" s="31">
        <v>0</v>
      </c>
      <c r="G54" s="31">
        <f t="shared" si="9"/>
        <v>108613</v>
      </c>
      <c r="H54" s="31"/>
      <c r="I54" s="31"/>
      <c r="J54" s="31">
        <v>168</v>
      </c>
      <c r="K54" s="31">
        <v>0</v>
      </c>
      <c r="L54" s="31">
        <f t="shared" si="7"/>
        <v>168</v>
      </c>
    </row>
    <row r="55" spans="1:12" s="14" customFormat="1">
      <c r="A55" s="22"/>
      <c r="B55" s="22" t="s">
        <v>92</v>
      </c>
      <c r="C55" s="31"/>
      <c r="D55" s="31"/>
      <c r="E55" s="31">
        <v>152058</v>
      </c>
      <c r="F55" s="31">
        <v>0</v>
      </c>
      <c r="G55" s="31">
        <f t="shared" si="9"/>
        <v>152058</v>
      </c>
      <c r="H55" s="31"/>
      <c r="I55" s="31"/>
      <c r="J55" s="31">
        <v>235</v>
      </c>
      <c r="K55" s="31">
        <v>0</v>
      </c>
      <c r="L55" s="31">
        <f t="shared" si="7"/>
        <v>235</v>
      </c>
    </row>
    <row r="56" spans="1:12" s="14" customFormat="1">
      <c r="A56" s="18">
        <v>16</v>
      </c>
      <c r="B56" s="19" t="s">
        <v>34</v>
      </c>
      <c r="C56" s="21">
        <v>0</v>
      </c>
      <c r="D56" s="21">
        <v>0</v>
      </c>
      <c r="E56" s="21">
        <v>214924</v>
      </c>
      <c r="F56" s="21">
        <v>414134</v>
      </c>
      <c r="G56" s="21">
        <f t="shared" si="9"/>
        <v>629058</v>
      </c>
      <c r="H56" s="21" t="s">
        <v>205</v>
      </c>
      <c r="I56" s="21" t="s">
        <v>205</v>
      </c>
      <c r="J56" s="21">
        <v>332.20779569892471</v>
      </c>
      <c r="K56" s="21">
        <v>640.1264784946236</v>
      </c>
      <c r="L56" s="34">
        <f t="shared" si="7"/>
        <v>972.33427419354825</v>
      </c>
    </row>
    <row r="57" spans="1:12" s="14" customFormat="1" ht="14.25" customHeight="1">
      <c r="A57" s="22"/>
      <c r="B57" s="22" t="s">
        <v>95</v>
      </c>
      <c r="C57" s="31"/>
      <c r="D57" s="31"/>
      <c r="E57" s="31">
        <v>214924</v>
      </c>
      <c r="F57" s="31">
        <v>414134</v>
      </c>
      <c r="G57" s="31">
        <f>G56</f>
        <v>629058</v>
      </c>
      <c r="H57" s="31"/>
      <c r="I57" s="31"/>
      <c r="J57" s="31">
        <v>332.20779569892471</v>
      </c>
      <c r="K57" s="31">
        <v>640.1264784946236</v>
      </c>
      <c r="L57" s="31">
        <f t="shared" si="7"/>
        <v>972.33427419354825</v>
      </c>
    </row>
    <row r="58" spans="1:12" s="14" customFormat="1">
      <c r="A58" s="23">
        <v>17</v>
      </c>
      <c r="B58" s="24" t="s">
        <v>36</v>
      </c>
      <c r="C58" s="26">
        <v>0</v>
      </c>
      <c r="D58" s="26">
        <v>0</v>
      </c>
      <c r="E58" s="26">
        <v>544299</v>
      </c>
      <c r="F58" s="26">
        <v>371772</v>
      </c>
      <c r="G58" s="26">
        <f>SUM(C58:F58)</f>
        <v>916071</v>
      </c>
      <c r="H58" s="26" t="s">
        <v>205</v>
      </c>
      <c r="I58" s="26" t="s">
        <v>205</v>
      </c>
      <c r="J58" s="26">
        <v>841.32237903225803</v>
      </c>
      <c r="K58" s="26">
        <v>574.64758064516127</v>
      </c>
      <c r="L58" s="26">
        <f t="shared" si="7"/>
        <v>1415.9699596774194</v>
      </c>
    </row>
    <row r="59" spans="1:12" s="14" customFormat="1">
      <c r="A59" s="22"/>
      <c r="B59" s="16" t="s">
        <v>98</v>
      </c>
      <c r="C59" s="31"/>
      <c r="D59" s="31"/>
      <c r="E59" s="31">
        <v>544299</v>
      </c>
      <c r="F59" s="31">
        <v>371772</v>
      </c>
      <c r="G59" s="31">
        <f>G58</f>
        <v>916071</v>
      </c>
      <c r="H59" s="31"/>
      <c r="I59" s="31"/>
      <c r="J59" s="31">
        <v>841.32237903225803</v>
      </c>
      <c r="K59" s="31">
        <v>574.64758064516127</v>
      </c>
      <c r="L59" s="31">
        <f t="shared" si="7"/>
        <v>1415.9699596774194</v>
      </c>
    </row>
    <row r="60" spans="1:12" s="14" customFormat="1">
      <c r="A60" s="23">
        <v>18</v>
      </c>
      <c r="B60" s="24" t="s">
        <v>38</v>
      </c>
      <c r="C60" s="26">
        <v>0</v>
      </c>
      <c r="D60" s="26">
        <v>0</v>
      </c>
      <c r="E60" s="26">
        <v>613242</v>
      </c>
      <c r="F60" s="26">
        <v>694438</v>
      </c>
      <c r="G60" s="26">
        <f>SUM(C60:F60)</f>
        <v>1307680</v>
      </c>
      <c r="H60" s="26" t="s">
        <v>205</v>
      </c>
      <c r="I60" s="26" t="s">
        <v>205</v>
      </c>
      <c r="J60" s="26">
        <v>947.88749999999993</v>
      </c>
      <c r="K60" s="26">
        <v>1073.392069892473</v>
      </c>
      <c r="L60" s="26">
        <f t="shared" si="7"/>
        <v>2021.2795698924729</v>
      </c>
    </row>
    <row r="61" spans="1:12" s="14" customFormat="1">
      <c r="A61" s="22"/>
      <c r="B61" s="22" t="s">
        <v>101</v>
      </c>
      <c r="C61" s="31"/>
      <c r="D61" s="31"/>
      <c r="E61" s="31">
        <v>613242</v>
      </c>
      <c r="F61" s="31">
        <v>694438</v>
      </c>
      <c r="G61" s="31">
        <f>G60</f>
        <v>1307680</v>
      </c>
      <c r="H61" s="31"/>
      <c r="I61" s="31"/>
      <c r="J61" s="31">
        <v>947.88749999999993</v>
      </c>
      <c r="K61" s="31">
        <v>1073.392069892473</v>
      </c>
      <c r="L61" s="31">
        <f t="shared" si="7"/>
        <v>2021.2795698924729</v>
      </c>
    </row>
    <row r="62" spans="1:12" s="14" customFormat="1">
      <c r="A62" s="23">
        <v>19</v>
      </c>
      <c r="B62" s="24" t="s">
        <v>40</v>
      </c>
      <c r="C62" s="26">
        <v>14050</v>
      </c>
      <c r="D62" s="26">
        <v>0</v>
      </c>
      <c r="E62" s="26">
        <v>3554997</v>
      </c>
      <c r="F62" s="26">
        <v>5168283</v>
      </c>
      <c r="G62" s="26">
        <f>SUM(C62:F62)</f>
        <v>8737330</v>
      </c>
      <c r="H62" s="26">
        <v>21.717069892473116</v>
      </c>
      <c r="I62" s="26" t="s">
        <v>205</v>
      </c>
      <c r="J62" s="26">
        <v>5494.9550403225803</v>
      </c>
      <c r="K62" s="26">
        <v>7988.609475806451</v>
      </c>
      <c r="L62" s="26">
        <f t="shared" si="7"/>
        <v>13505.281586021505</v>
      </c>
    </row>
    <row r="63" spans="1:12" s="14" customFormat="1">
      <c r="A63" s="35"/>
      <c r="B63" s="35" t="s">
        <v>104</v>
      </c>
      <c r="C63" s="31"/>
      <c r="D63" s="31"/>
      <c r="E63" s="31">
        <v>685403</v>
      </c>
      <c r="F63" s="31">
        <v>996445</v>
      </c>
      <c r="G63" s="71">
        <f>SUM(C63:F63)</f>
        <v>1681848</v>
      </c>
      <c r="H63" s="71"/>
      <c r="I63" s="71"/>
      <c r="J63" s="71">
        <v>1059.4266801075269</v>
      </c>
      <c r="K63" s="71">
        <v>1540.2039650537633</v>
      </c>
      <c r="L63" s="71">
        <f t="shared" si="7"/>
        <v>2599.63064516129</v>
      </c>
    </row>
    <row r="64" spans="1:12" s="14" customFormat="1">
      <c r="A64" s="35"/>
      <c r="B64" s="35" t="s">
        <v>106</v>
      </c>
      <c r="C64" s="31"/>
      <c r="D64" s="31"/>
      <c r="E64" s="31">
        <v>1496654</v>
      </c>
      <c r="F64" s="31">
        <v>2175847</v>
      </c>
      <c r="G64" s="71">
        <f>SUM(C64:F64)</f>
        <v>3672501</v>
      </c>
      <c r="H64" s="71"/>
      <c r="I64" s="71"/>
      <c r="J64" s="71">
        <v>2313.3764784946238</v>
      </c>
      <c r="K64" s="71">
        <v>3363.2043682795693</v>
      </c>
      <c r="L64" s="71">
        <f t="shared" si="7"/>
        <v>5676.5808467741936</v>
      </c>
    </row>
    <row r="65" spans="1:13" s="14" customFormat="1">
      <c r="A65" s="35"/>
      <c r="B65" s="35" t="s">
        <v>107</v>
      </c>
      <c r="C65" s="31"/>
      <c r="D65" s="31"/>
      <c r="E65" s="31">
        <v>1372940</v>
      </c>
      <c r="F65" s="31">
        <v>1995991</v>
      </c>
      <c r="G65" s="71">
        <f>SUM(C65:F65)</f>
        <v>3368931</v>
      </c>
      <c r="H65" s="71"/>
      <c r="I65" s="71"/>
      <c r="J65" s="71">
        <v>2122.1518817204296</v>
      </c>
      <c r="K65" s="71">
        <v>3085.2011424731181</v>
      </c>
      <c r="L65" s="71">
        <f t="shared" si="7"/>
        <v>5207.3530241935478</v>
      </c>
    </row>
    <row r="66" spans="1:13" s="14" customFormat="1">
      <c r="A66" s="23">
        <v>20</v>
      </c>
      <c r="B66" s="24" t="s">
        <v>41</v>
      </c>
      <c r="C66" s="26">
        <v>209029</v>
      </c>
      <c r="D66" s="26">
        <v>8015</v>
      </c>
      <c r="E66" s="26">
        <v>669970</v>
      </c>
      <c r="F66" s="26">
        <v>658604</v>
      </c>
      <c r="G66" s="26">
        <f>SUM(C66:F66)</f>
        <v>1545618</v>
      </c>
      <c r="H66" s="26">
        <v>323.09590053763435</v>
      </c>
      <c r="I66" s="26">
        <v>12.38877688172043</v>
      </c>
      <c r="J66" s="26">
        <v>1035.5719086021504</v>
      </c>
      <c r="K66" s="26">
        <v>1018.0034946236559</v>
      </c>
      <c r="L66" s="26">
        <f t="shared" si="7"/>
        <v>2389.0600806451612</v>
      </c>
    </row>
    <row r="67" spans="1:13" s="14" customFormat="1">
      <c r="A67" s="35"/>
      <c r="B67" s="35" t="s">
        <v>108</v>
      </c>
      <c r="C67" s="31">
        <v>209029</v>
      </c>
      <c r="D67" s="31">
        <v>8015</v>
      </c>
      <c r="E67" s="31">
        <v>669970</v>
      </c>
      <c r="F67" s="31">
        <v>658604</v>
      </c>
      <c r="G67" s="31">
        <f t="shared" ref="G67" si="10">G66</f>
        <v>1545618</v>
      </c>
      <c r="H67" s="31">
        <v>323.09590053763435</v>
      </c>
      <c r="I67" s="31">
        <v>12.38877688172043</v>
      </c>
      <c r="J67" s="31">
        <v>1035.5719086021504</v>
      </c>
      <c r="K67" s="31">
        <v>1018.0034946236559</v>
      </c>
      <c r="L67" s="31">
        <f t="shared" si="7"/>
        <v>2389.0600806451612</v>
      </c>
    </row>
    <row r="68" spans="1:13" s="14" customFormat="1" ht="15" customHeight="1">
      <c r="A68" s="23">
        <v>21</v>
      </c>
      <c r="B68" s="24" t="s">
        <v>43</v>
      </c>
      <c r="C68" s="26">
        <v>7846</v>
      </c>
      <c r="D68" s="26">
        <v>0</v>
      </c>
      <c r="E68" s="26">
        <v>8203111</v>
      </c>
      <c r="F68" s="26">
        <v>3905147</v>
      </c>
      <c r="G68" s="26">
        <f>SUM(C68:F68)</f>
        <v>12116104</v>
      </c>
      <c r="H68" s="26">
        <v>12.127553763440858</v>
      </c>
      <c r="I68" s="26" t="s">
        <v>205</v>
      </c>
      <c r="J68" s="26">
        <v>12679.539852150538</v>
      </c>
      <c r="K68" s="26">
        <v>6036.1815188172041</v>
      </c>
      <c r="L68" s="26">
        <f t="shared" si="7"/>
        <v>18727.848924731181</v>
      </c>
    </row>
    <row r="69" spans="1:13" s="14" customFormat="1">
      <c r="A69" s="35"/>
      <c r="B69" s="35" t="s">
        <v>109</v>
      </c>
      <c r="C69" s="31"/>
      <c r="D69" s="31"/>
      <c r="E69" s="31">
        <v>8203111</v>
      </c>
      <c r="F69" s="31">
        <v>3889526.412</v>
      </c>
      <c r="G69" s="71">
        <f>F69+E69</f>
        <v>12092637.412</v>
      </c>
      <c r="H69" s="71"/>
      <c r="I69" s="71"/>
      <c r="J69" s="71">
        <v>12679.539852150538</v>
      </c>
      <c r="K69" s="71">
        <v>6036.1815188172041</v>
      </c>
      <c r="L69" s="71">
        <f t="shared" si="7"/>
        <v>18715.721370967742</v>
      </c>
    </row>
    <row r="70" spans="1:13" s="14" customFormat="1">
      <c r="A70" s="35"/>
      <c r="B70" s="35" t="s">
        <v>110</v>
      </c>
      <c r="C70" s="31"/>
      <c r="D70" s="31"/>
      <c r="E70" s="31"/>
      <c r="F70" s="31">
        <v>15620.588</v>
      </c>
      <c r="G70" s="71">
        <f>F70+E70</f>
        <v>15620.588</v>
      </c>
      <c r="H70" s="71"/>
      <c r="I70" s="71"/>
      <c r="J70" s="71"/>
      <c r="K70" s="71"/>
      <c r="L70" s="71"/>
    </row>
    <row r="71" spans="1:13" s="14" customFormat="1">
      <c r="A71" s="23">
        <v>22</v>
      </c>
      <c r="B71" s="24" t="s">
        <v>45</v>
      </c>
      <c r="C71" s="26">
        <v>0</v>
      </c>
      <c r="D71" s="26">
        <v>442902</v>
      </c>
      <c r="E71" s="26">
        <v>913247</v>
      </c>
      <c r="F71" s="26">
        <v>703963</v>
      </c>
      <c r="G71" s="26">
        <f>SUM(C71:F71)</f>
        <v>2060112</v>
      </c>
      <c r="H71" s="26" t="s">
        <v>205</v>
      </c>
      <c r="I71" s="26">
        <v>684.59314516129018</v>
      </c>
      <c r="J71" s="26">
        <v>1411.6049059139782</v>
      </c>
      <c r="K71" s="26">
        <v>1088.1148521505374</v>
      </c>
      <c r="L71" s="26">
        <f>H71+I71+J71+K71</f>
        <v>3184.3129032258057</v>
      </c>
    </row>
    <row r="72" spans="1:13" s="36" customFormat="1">
      <c r="A72" s="35"/>
      <c r="B72" s="35" t="s">
        <v>111</v>
      </c>
      <c r="C72" s="31"/>
      <c r="D72" s="31"/>
      <c r="E72" s="31">
        <v>913247</v>
      </c>
      <c r="F72" s="31">
        <v>309743.72000000003</v>
      </c>
      <c r="G72" s="71">
        <f>E72+F72</f>
        <v>1222990.72</v>
      </c>
      <c r="H72" s="71"/>
      <c r="I72" s="71"/>
      <c r="J72" s="71">
        <v>1411.6049059139782</v>
      </c>
      <c r="K72" s="71">
        <v>478.77053494623658</v>
      </c>
      <c r="L72" s="71">
        <f>H72+I72+J72+K72</f>
        <v>1890.3754408602149</v>
      </c>
      <c r="M72" s="14"/>
    </row>
    <row r="73" spans="1:13" s="36" customFormat="1">
      <c r="A73" s="35"/>
      <c r="B73" s="35" t="s">
        <v>109</v>
      </c>
      <c r="C73" s="31"/>
      <c r="D73" s="31"/>
      <c r="E73" s="31"/>
      <c r="F73" s="31">
        <v>394219.28</v>
      </c>
      <c r="G73" s="71">
        <f>E73+F73</f>
        <v>394219.28</v>
      </c>
      <c r="H73" s="71"/>
      <c r="I73" s="71"/>
      <c r="J73" s="71"/>
      <c r="K73" s="71">
        <v>609.34431720430109</v>
      </c>
      <c r="L73" s="71">
        <f>H73+I73+J73+K73</f>
        <v>609.34431720430109</v>
      </c>
      <c r="M73" s="14"/>
    </row>
    <row r="74" spans="1:13" s="36" customFormat="1" ht="15" customHeight="1">
      <c r="A74" s="18">
        <v>23</v>
      </c>
      <c r="B74" s="19" t="s">
        <v>47</v>
      </c>
      <c r="C74" s="21">
        <v>9755</v>
      </c>
      <c r="D74" s="21">
        <v>0</v>
      </c>
      <c r="E74" s="21">
        <v>2478714</v>
      </c>
      <c r="F74" s="21">
        <v>1018871</v>
      </c>
      <c r="G74" s="21">
        <f>SUM(C74:F74)</f>
        <v>3507340</v>
      </c>
      <c r="H74" s="21">
        <v>15.078293010752686</v>
      </c>
      <c r="I74" s="21" t="s">
        <v>205</v>
      </c>
      <c r="J74" s="21">
        <v>3831.3455645161289</v>
      </c>
      <c r="K74" s="21">
        <v>1574.8678091397846</v>
      </c>
      <c r="L74" s="21">
        <f>H74+I74+J74+K74</f>
        <v>5421.2916666666661</v>
      </c>
      <c r="M74" s="14"/>
    </row>
    <row r="75" spans="1:13" s="36" customFormat="1">
      <c r="A75" s="35"/>
      <c r="B75" s="35" t="s">
        <v>112</v>
      </c>
      <c r="C75" s="31">
        <v>9755</v>
      </c>
      <c r="D75" s="31">
        <v>0</v>
      </c>
      <c r="E75" s="31">
        <v>2478714</v>
      </c>
      <c r="F75" s="31">
        <v>1018871</v>
      </c>
      <c r="G75" s="71">
        <f>F75+E75+C75</f>
        <v>3507340</v>
      </c>
      <c r="H75" s="71">
        <v>15.078293010752686</v>
      </c>
      <c r="I75" s="71"/>
      <c r="J75" s="71">
        <v>3831.3455645161289</v>
      </c>
      <c r="K75" s="71">
        <v>1574.8678091397846</v>
      </c>
      <c r="L75" s="71">
        <f>L74</f>
        <v>5421.2916666666661</v>
      </c>
    </row>
    <row r="76" spans="1:13" s="36" customFormat="1">
      <c r="A76" s="23">
        <v>24</v>
      </c>
      <c r="B76" s="24" t="s">
        <v>49</v>
      </c>
      <c r="C76" s="26">
        <v>742773</v>
      </c>
      <c r="D76" s="26">
        <v>9966</v>
      </c>
      <c r="E76" s="26">
        <v>564245</v>
      </c>
      <c r="F76" s="26">
        <v>676685</v>
      </c>
      <c r="G76" s="26">
        <f>SUM(C76:F76)</f>
        <v>1993669</v>
      </c>
      <c r="H76" s="26">
        <v>1148.1034274193548</v>
      </c>
      <c r="I76" s="26">
        <v>15.404435483870966</v>
      </c>
      <c r="J76" s="26">
        <v>872.15288978494618</v>
      </c>
      <c r="K76" s="26">
        <v>1045.9512768817203</v>
      </c>
      <c r="L76" s="26">
        <f>H76+I76+J76+K76</f>
        <v>3081.612029569892</v>
      </c>
    </row>
    <row r="77" spans="1:13" s="36" customFormat="1">
      <c r="A77" s="35"/>
      <c r="B77" s="35" t="s">
        <v>113</v>
      </c>
      <c r="C77" s="31">
        <v>742773</v>
      </c>
      <c r="D77" s="31">
        <v>9966</v>
      </c>
      <c r="E77" s="31">
        <v>101564.09999999999</v>
      </c>
      <c r="F77" s="31">
        <v>58194.909999999996</v>
      </c>
      <c r="G77" s="71">
        <f>C77+D77+E77+F77</f>
        <v>912498.01</v>
      </c>
      <c r="H77" s="71">
        <v>1148.1034274193548</v>
      </c>
      <c r="I77" s="71">
        <v>15.404435483870966</v>
      </c>
      <c r="J77" s="71">
        <v>156.98752016129029</v>
      </c>
      <c r="K77" s="71">
        <v>89.951809811827957</v>
      </c>
      <c r="L77" s="71">
        <f>SUM(H77:K77)</f>
        <v>1410.4471928763442</v>
      </c>
    </row>
    <row r="78" spans="1:13" s="36" customFormat="1">
      <c r="A78" s="35"/>
      <c r="B78" s="35" t="s">
        <v>114</v>
      </c>
      <c r="C78" s="31"/>
      <c r="D78" s="31"/>
      <c r="E78" s="31">
        <v>462680.89999999997</v>
      </c>
      <c r="F78" s="31">
        <v>618490.09</v>
      </c>
      <c r="G78" s="71">
        <f>C78+D78+E78+F78</f>
        <v>1081170.99</v>
      </c>
      <c r="H78" s="71"/>
      <c r="I78" s="71"/>
      <c r="J78" s="71">
        <v>715.16536962365581</v>
      </c>
      <c r="K78" s="71">
        <v>955.99946706989238</v>
      </c>
      <c r="L78" s="71">
        <f>SUM(H78:K78)</f>
        <v>1671.1648366935483</v>
      </c>
    </row>
    <row r="79" spans="1:13" s="36" customFormat="1">
      <c r="A79" s="23">
        <v>25</v>
      </c>
      <c r="B79" s="24" t="s">
        <v>51</v>
      </c>
      <c r="C79" s="26">
        <v>8883</v>
      </c>
      <c r="D79" s="26">
        <v>0</v>
      </c>
      <c r="E79" s="26">
        <v>863314</v>
      </c>
      <c r="F79" s="26">
        <v>720920</v>
      </c>
      <c r="G79" s="26">
        <f>SUM(C79:F79)</f>
        <v>1593117</v>
      </c>
      <c r="H79" s="26">
        <v>13.730443548387095</v>
      </c>
      <c r="I79" s="26" t="s">
        <v>205</v>
      </c>
      <c r="J79" s="26">
        <v>1334.4235215053761</v>
      </c>
      <c r="K79" s="26">
        <v>1114.3252688172042</v>
      </c>
      <c r="L79" s="26">
        <f t="shared" ref="L79:L94" si="11">H79+I79+J79+K79</f>
        <v>2462.4792338709676</v>
      </c>
    </row>
    <row r="80" spans="1:13" s="36" customFormat="1">
      <c r="A80" s="35"/>
      <c r="B80" s="35" t="s">
        <v>115</v>
      </c>
      <c r="C80" s="31"/>
      <c r="D80" s="31"/>
      <c r="E80" s="31">
        <v>863314</v>
      </c>
      <c r="F80" s="31">
        <v>720920</v>
      </c>
      <c r="G80" s="31">
        <f>SUM(C80:F80)</f>
        <v>1584234</v>
      </c>
      <c r="H80" s="71"/>
      <c r="I80" s="71"/>
      <c r="J80" s="71">
        <v>1334.4235215053761</v>
      </c>
      <c r="K80" s="71">
        <v>1114.3252688172042</v>
      </c>
      <c r="L80" s="71">
        <f t="shared" si="11"/>
        <v>2448.7487903225801</v>
      </c>
    </row>
    <row r="81" spans="1:12" s="36" customFormat="1">
      <c r="A81" s="23">
        <v>26</v>
      </c>
      <c r="B81" s="24" t="s">
        <v>52</v>
      </c>
      <c r="C81" s="26">
        <v>0</v>
      </c>
      <c r="D81" s="26">
        <v>0</v>
      </c>
      <c r="E81" s="26">
        <v>2522581</v>
      </c>
      <c r="F81" s="26">
        <v>1209332</v>
      </c>
      <c r="G81" s="26">
        <f t="shared" ref="G81:G88" si="12">SUM(C81:F81)</f>
        <v>3731913</v>
      </c>
      <c r="H81" s="26" t="s">
        <v>205</v>
      </c>
      <c r="I81" s="26" t="s">
        <v>205</v>
      </c>
      <c r="J81" s="26">
        <v>3899.1507392473118</v>
      </c>
      <c r="K81" s="26">
        <v>1869.2631720430106</v>
      </c>
      <c r="L81" s="26">
        <f t="shared" si="11"/>
        <v>5768.4139112903222</v>
      </c>
    </row>
    <row r="82" spans="1:12" s="36" customFormat="1">
      <c r="A82" s="35"/>
      <c r="B82" s="35" t="s">
        <v>116</v>
      </c>
      <c r="C82" s="31">
        <v>0</v>
      </c>
      <c r="D82" s="31"/>
      <c r="E82" s="31">
        <v>461632</v>
      </c>
      <c r="F82" s="31">
        <v>619178</v>
      </c>
      <c r="G82" s="71">
        <f t="shared" si="12"/>
        <v>1080810</v>
      </c>
      <c r="H82" s="71" t="s">
        <v>205</v>
      </c>
      <c r="I82" s="71"/>
      <c r="J82" s="71">
        <v>713.54408602150534</v>
      </c>
      <c r="K82" s="71">
        <v>957.0627688172043</v>
      </c>
      <c r="L82" s="71">
        <f t="shared" si="11"/>
        <v>1670.6068548387098</v>
      </c>
    </row>
    <row r="83" spans="1:12" s="36" customFormat="1">
      <c r="A83" s="35"/>
      <c r="B83" s="35" t="s">
        <v>117</v>
      </c>
      <c r="C83" s="31"/>
      <c r="D83" s="31"/>
      <c r="E83" s="31">
        <v>1470665</v>
      </c>
      <c r="F83" s="31">
        <v>590154</v>
      </c>
      <c r="G83" s="71">
        <f t="shared" si="12"/>
        <v>2060819</v>
      </c>
      <c r="H83" s="71"/>
      <c r="I83" s="71"/>
      <c r="J83" s="71">
        <v>2273.2053091397847</v>
      </c>
      <c r="K83" s="71">
        <v>912.20040322580644</v>
      </c>
      <c r="L83" s="71">
        <f t="shared" si="11"/>
        <v>3185.4057123655912</v>
      </c>
    </row>
    <row r="84" spans="1:12" s="36" customFormat="1">
      <c r="A84" s="35"/>
      <c r="B84" s="35" t="s">
        <v>118</v>
      </c>
      <c r="C84" s="31"/>
      <c r="D84" s="31"/>
      <c r="E84" s="31">
        <v>30271</v>
      </c>
      <c r="F84" s="31"/>
      <c r="G84" s="71">
        <f t="shared" si="12"/>
        <v>30271</v>
      </c>
      <c r="H84" s="71"/>
      <c r="I84" s="71"/>
      <c r="J84" s="71">
        <v>46.789852150537634</v>
      </c>
      <c r="K84" s="71"/>
      <c r="L84" s="71">
        <f t="shared" si="11"/>
        <v>46.789852150537634</v>
      </c>
    </row>
    <row r="85" spans="1:12" s="36" customFormat="1">
      <c r="A85" s="35"/>
      <c r="B85" s="35" t="s">
        <v>119</v>
      </c>
      <c r="C85" s="31"/>
      <c r="D85" s="31"/>
      <c r="E85" s="31">
        <v>544877</v>
      </c>
      <c r="F85" s="31"/>
      <c r="G85" s="71">
        <f t="shared" si="12"/>
        <v>544877</v>
      </c>
      <c r="H85" s="71"/>
      <c r="I85" s="71"/>
      <c r="J85" s="71">
        <v>842.21579301075269</v>
      </c>
      <c r="K85" s="71"/>
      <c r="L85" s="71">
        <f t="shared" si="11"/>
        <v>842.21579301075269</v>
      </c>
    </row>
    <row r="86" spans="1:12" s="36" customFormat="1">
      <c r="A86" s="35"/>
      <c r="B86" s="35" t="s">
        <v>120</v>
      </c>
      <c r="C86" s="31"/>
      <c r="D86" s="31"/>
      <c r="E86" s="31">
        <v>12613</v>
      </c>
      <c r="F86" s="31"/>
      <c r="G86" s="71">
        <f t="shared" si="12"/>
        <v>12613</v>
      </c>
      <c r="H86" s="71"/>
      <c r="I86" s="71"/>
      <c r="J86" s="71">
        <v>19.495900537634409</v>
      </c>
      <c r="K86" s="71"/>
      <c r="L86" s="71">
        <f t="shared" si="11"/>
        <v>19.495900537634409</v>
      </c>
    </row>
    <row r="87" spans="1:12" s="36" customFormat="1">
      <c r="A87" s="35"/>
      <c r="B87" s="35" t="s">
        <v>121</v>
      </c>
      <c r="C87" s="31"/>
      <c r="D87" s="31"/>
      <c r="E87" s="31">
        <v>2523</v>
      </c>
      <c r="F87" s="31"/>
      <c r="G87" s="71"/>
      <c r="H87" s="71"/>
      <c r="I87" s="71"/>
      <c r="J87" s="71">
        <v>3.8997983870967738</v>
      </c>
      <c r="K87" s="71"/>
      <c r="L87" s="71">
        <f t="shared" si="11"/>
        <v>3.8997983870967738</v>
      </c>
    </row>
    <row r="88" spans="1:12" s="36" customFormat="1">
      <c r="A88" s="23">
        <v>27</v>
      </c>
      <c r="B88" s="24" t="s">
        <v>54</v>
      </c>
      <c r="C88" s="26">
        <v>694712</v>
      </c>
      <c r="D88" s="26">
        <v>0</v>
      </c>
      <c r="E88" s="26">
        <v>2571289</v>
      </c>
      <c r="F88" s="26">
        <v>834596</v>
      </c>
      <c r="G88" s="26">
        <f t="shared" si="12"/>
        <v>4100597</v>
      </c>
      <c r="H88" s="26">
        <v>1073.8155913978494</v>
      </c>
      <c r="I88" s="26" t="s">
        <v>205</v>
      </c>
      <c r="J88" s="26">
        <v>3974.4386424731179</v>
      </c>
      <c r="K88" s="26">
        <v>1290.0341397849461</v>
      </c>
      <c r="L88" s="26">
        <f t="shared" si="11"/>
        <v>6338.2883736559133</v>
      </c>
    </row>
    <row r="89" spans="1:12" s="36" customFormat="1">
      <c r="A89" s="35"/>
      <c r="B89" s="35" t="s">
        <v>122</v>
      </c>
      <c r="C89" s="31"/>
      <c r="D89" s="31"/>
      <c r="E89" s="31">
        <v>1291302</v>
      </c>
      <c r="F89" s="31">
        <v>542654</v>
      </c>
      <c r="G89" s="71">
        <f t="shared" ref="G89:G95" si="13">SUM(C89:F89)</f>
        <v>1833956</v>
      </c>
      <c r="H89" s="71"/>
      <c r="I89" s="71"/>
      <c r="J89" s="71">
        <v>1995.9641129032254</v>
      </c>
      <c r="K89" s="71">
        <v>838.77970430107518</v>
      </c>
      <c r="L89" s="71">
        <f t="shared" si="11"/>
        <v>2834.7438172043007</v>
      </c>
    </row>
    <row r="90" spans="1:12" s="36" customFormat="1">
      <c r="A90" s="35"/>
      <c r="B90" s="35" t="s">
        <v>123</v>
      </c>
      <c r="C90" s="31"/>
      <c r="D90" s="31"/>
      <c r="E90" s="31">
        <v>880666</v>
      </c>
      <c r="F90" s="31">
        <v>227010</v>
      </c>
      <c r="G90" s="71">
        <f t="shared" si="13"/>
        <v>1107676</v>
      </c>
      <c r="H90" s="71"/>
      <c r="I90" s="71"/>
      <c r="J90" s="71">
        <v>1361.2444892473118</v>
      </c>
      <c r="K90" s="71">
        <v>350.88911290322579</v>
      </c>
      <c r="L90" s="71">
        <f t="shared" si="11"/>
        <v>1712.1336021505376</v>
      </c>
    </row>
    <row r="91" spans="1:12" s="36" customFormat="1">
      <c r="A91" s="35"/>
      <c r="B91" s="35" t="s">
        <v>124</v>
      </c>
      <c r="C91" s="31"/>
      <c r="D91" s="31"/>
      <c r="E91" s="31">
        <v>269471</v>
      </c>
      <c r="F91" s="31">
        <v>2337</v>
      </c>
      <c r="G91" s="71">
        <f t="shared" si="13"/>
        <v>271808</v>
      </c>
      <c r="H91" s="71"/>
      <c r="I91" s="71"/>
      <c r="J91" s="71">
        <v>416.52103494623651</v>
      </c>
      <c r="K91" s="71">
        <v>3.6122983870967738</v>
      </c>
      <c r="L91" s="71">
        <f t="shared" si="11"/>
        <v>420.13333333333327</v>
      </c>
    </row>
    <row r="92" spans="1:12" s="36" customFormat="1">
      <c r="A92" s="35"/>
      <c r="B92" s="35" t="s">
        <v>125</v>
      </c>
      <c r="C92" s="31"/>
      <c r="D92" s="31"/>
      <c r="E92" s="31">
        <v>22370</v>
      </c>
      <c r="F92" s="31"/>
      <c r="G92" s="71">
        <f t="shared" si="13"/>
        <v>22370</v>
      </c>
      <c r="H92" s="71"/>
      <c r="I92" s="71"/>
      <c r="J92" s="71">
        <v>34.577284946236553</v>
      </c>
      <c r="K92" s="71"/>
      <c r="L92" s="71">
        <f t="shared" si="11"/>
        <v>34.577284946236553</v>
      </c>
    </row>
    <row r="93" spans="1:12" s="36" customFormat="1">
      <c r="A93" s="35"/>
      <c r="B93" s="35" t="s">
        <v>126</v>
      </c>
      <c r="C93" s="31"/>
      <c r="D93" s="31"/>
      <c r="E93" s="31">
        <v>39598</v>
      </c>
      <c r="F93" s="31">
        <v>33968</v>
      </c>
      <c r="G93" s="71">
        <f t="shared" si="13"/>
        <v>73566</v>
      </c>
      <c r="H93" s="71"/>
      <c r="I93" s="71"/>
      <c r="J93" s="71">
        <v>61.206586021505373</v>
      </c>
      <c r="K93" s="71">
        <v>52.504301075268813</v>
      </c>
      <c r="L93" s="71">
        <f t="shared" si="11"/>
        <v>113.71088709677419</v>
      </c>
    </row>
    <row r="94" spans="1:12" s="36" customFormat="1">
      <c r="A94" s="35"/>
      <c r="B94" s="35" t="s">
        <v>127</v>
      </c>
      <c r="C94" s="31"/>
      <c r="D94" s="31"/>
      <c r="E94" s="31">
        <v>67882</v>
      </c>
      <c r="F94" s="31">
        <v>28627</v>
      </c>
      <c r="G94" s="71">
        <f t="shared" si="13"/>
        <v>96509</v>
      </c>
      <c r="H94" s="71"/>
      <c r="I94" s="71"/>
      <c r="J94" s="71">
        <v>104.92513440860213</v>
      </c>
      <c r="K94" s="71">
        <v>44.248723118279564</v>
      </c>
      <c r="L94" s="71">
        <f t="shared" si="11"/>
        <v>149.1738575268817</v>
      </c>
    </row>
    <row r="95" spans="1:12" s="36" customFormat="1">
      <c r="A95" s="23">
        <v>28</v>
      </c>
      <c r="B95" s="24" t="s">
        <v>55</v>
      </c>
      <c r="C95" s="26">
        <v>495517</v>
      </c>
      <c r="D95" s="26">
        <v>0</v>
      </c>
      <c r="E95" s="26">
        <v>950888</v>
      </c>
      <c r="F95" s="26">
        <v>556330</v>
      </c>
      <c r="G95" s="26">
        <f t="shared" si="13"/>
        <v>2002735</v>
      </c>
      <c r="H95" s="26">
        <v>765.92009408602144</v>
      </c>
      <c r="I95" s="26" t="s">
        <v>205</v>
      </c>
      <c r="J95" s="26">
        <v>1469.7865591397847</v>
      </c>
      <c r="K95" s="26">
        <v>859.91868279569883</v>
      </c>
      <c r="L95" s="26">
        <f>H95+I95+J95+K95</f>
        <v>3095.6253360215046</v>
      </c>
    </row>
    <row r="96" spans="1:12" s="36" customFormat="1">
      <c r="A96" s="35"/>
      <c r="B96" s="35" t="s">
        <v>128</v>
      </c>
      <c r="C96" s="31">
        <v>495517</v>
      </c>
      <c r="D96" s="31">
        <v>0</v>
      </c>
      <c r="E96" s="31">
        <v>950888</v>
      </c>
      <c r="F96" s="31">
        <v>556330</v>
      </c>
      <c r="G96" s="71">
        <f>C96+D96+E96+F96</f>
        <v>2002735</v>
      </c>
      <c r="H96" s="71">
        <v>765.92009408602144</v>
      </c>
      <c r="I96" s="71"/>
      <c r="J96" s="71">
        <v>1469.7865591397847</v>
      </c>
      <c r="K96" s="71">
        <v>859.91868279569883</v>
      </c>
      <c r="L96" s="71">
        <f>H96+I96+J96+K96</f>
        <v>3095.6253360215046</v>
      </c>
    </row>
    <row r="97" spans="1:12" s="36" customFormat="1">
      <c r="A97" s="23">
        <v>29</v>
      </c>
      <c r="B97" s="24" t="s">
        <v>57</v>
      </c>
      <c r="C97" s="26">
        <v>203589</v>
      </c>
      <c r="D97" s="26">
        <v>0</v>
      </c>
      <c r="E97" s="26">
        <v>1129589</v>
      </c>
      <c r="F97" s="26">
        <v>697190</v>
      </c>
      <c r="G97" s="26">
        <f>SUM(C97:F97)</f>
        <v>2030368</v>
      </c>
      <c r="H97" s="26">
        <v>314.68729838709675</v>
      </c>
      <c r="I97" s="26" t="s">
        <v>205</v>
      </c>
      <c r="J97" s="26">
        <v>1746.0045026881721</v>
      </c>
      <c r="K97" s="26">
        <v>1077.6458333333333</v>
      </c>
      <c r="L97" s="26">
        <f>H97+I97+J97+K97</f>
        <v>3138.3376344086018</v>
      </c>
    </row>
    <row r="98" spans="1:12" s="36" customFormat="1">
      <c r="A98" s="35"/>
      <c r="B98" s="35" t="s">
        <v>129</v>
      </c>
      <c r="C98" s="31">
        <v>203589</v>
      </c>
      <c r="D98" s="31"/>
      <c r="E98" s="31">
        <v>1129589</v>
      </c>
      <c r="F98" s="31">
        <v>697190</v>
      </c>
      <c r="G98" s="71">
        <f>SUM(C98:F98)</f>
        <v>2030368</v>
      </c>
      <c r="H98" s="71">
        <v>314.68729838709675</v>
      </c>
      <c r="I98" s="71"/>
      <c r="J98" s="71">
        <v>1746.0045026881721</v>
      </c>
      <c r="K98" s="71">
        <v>1077.6458333333333</v>
      </c>
      <c r="L98" s="71">
        <f t="shared" ref="L98:L116" si="14">H98+I98+J98+K98</f>
        <v>3138.3376344086018</v>
      </c>
    </row>
    <row r="99" spans="1:12" s="36" customFormat="1">
      <c r="A99" s="35"/>
      <c r="B99" s="35" t="s">
        <v>73</v>
      </c>
      <c r="C99" s="31"/>
      <c r="D99" s="31"/>
      <c r="E99" s="31"/>
      <c r="F99" s="31"/>
      <c r="G99" s="71">
        <f>SUM(C99:F99)</f>
        <v>0</v>
      </c>
      <c r="H99" s="71" t="s">
        <v>205</v>
      </c>
      <c r="I99" s="71"/>
      <c r="J99" s="71"/>
      <c r="K99" s="71"/>
      <c r="L99" s="71">
        <f t="shared" si="14"/>
        <v>0</v>
      </c>
    </row>
    <row r="100" spans="1:12" s="36" customFormat="1">
      <c r="A100" s="23">
        <v>30</v>
      </c>
      <c r="B100" s="24" t="s">
        <v>58</v>
      </c>
      <c r="C100" s="26">
        <v>24696</v>
      </c>
      <c r="D100" s="26">
        <v>0</v>
      </c>
      <c r="E100" s="26">
        <v>3255737</v>
      </c>
      <c r="F100" s="26">
        <v>1807599</v>
      </c>
      <c r="G100" s="26">
        <f>SUM(C100:F100)</f>
        <v>5088032</v>
      </c>
      <c r="H100" s="26">
        <v>38.17258064516129</v>
      </c>
      <c r="I100" s="26" t="s">
        <v>205</v>
      </c>
      <c r="J100" s="26">
        <v>5032.389180107526</v>
      </c>
      <c r="K100" s="26">
        <v>2794.0038306451611</v>
      </c>
      <c r="L100" s="26">
        <f>H100+I100+J100+K100</f>
        <v>7864.565591397848</v>
      </c>
    </row>
    <row r="101" spans="1:12" s="36" customFormat="1">
      <c r="A101" s="35"/>
      <c r="B101" s="35" t="s">
        <v>130</v>
      </c>
      <c r="C101" s="31"/>
      <c r="D101" s="31"/>
      <c r="E101" s="31">
        <v>3255737</v>
      </c>
      <c r="F101" s="31">
        <v>1807599</v>
      </c>
      <c r="G101" s="31">
        <f>G100</f>
        <v>5088032</v>
      </c>
      <c r="H101" s="71"/>
      <c r="I101" s="71"/>
      <c r="J101" s="71">
        <v>5032.389180107526</v>
      </c>
      <c r="K101" s="71">
        <v>2794.0038306451611</v>
      </c>
      <c r="L101" s="71">
        <f t="shared" si="14"/>
        <v>7826.3930107526867</v>
      </c>
    </row>
    <row r="102" spans="1:12" s="36" customFormat="1">
      <c r="A102" s="23">
        <v>31</v>
      </c>
      <c r="B102" s="24" t="s">
        <v>60</v>
      </c>
      <c r="C102" s="26">
        <v>6850</v>
      </c>
      <c r="D102" s="26">
        <v>0</v>
      </c>
      <c r="E102" s="26">
        <v>783551</v>
      </c>
      <c r="F102" s="80">
        <v>596363</v>
      </c>
      <c r="G102" s="26">
        <f>SUM(C102:F102)</f>
        <v>1386764</v>
      </c>
      <c r="H102" s="26">
        <v>10.588037634408602</v>
      </c>
      <c r="I102" s="26" t="s">
        <v>205</v>
      </c>
      <c r="J102" s="26">
        <v>1211.1339381720429</v>
      </c>
      <c r="K102" s="26">
        <v>921.79764784946235</v>
      </c>
      <c r="L102" s="26">
        <f t="shared" si="14"/>
        <v>2143.5196236559141</v>
      </c>
    </row>
    <row r="103" spans="1:12" s="36" customFormat="1">
      <c r="A103" s="35"/>
      <c r="B103" s="35" t="s">
        <v>131</v>
      </c>
      <c r="C103" s="31"/>
      <c r="D103" s="31"/>
      <c r="E103" s="31">
        <v>783551</v>
      </c>
      <c r="F103" s="31">
        <v>596363</v>
      </c>
      <c r="G103" s="71">
        <f>E103+F103</f>
        <v>1379914</v>
      </c>
      <c r="H103" s="71"/>
      <c r="I103" s="71"/>
      <c r="J103" s="71">
        <v>1211.1339381720429</v>
      </c>
      <c r="K103" s="71">
        <v>921.79764784946235</v>
      </c>
      <c r="L103" s="71">
        <f t="shared" si="14"/>
        <v>2132.9315860215052</v>
      </c>
    </row>
    <row r="104" spans="1:12" s="36" customFormat="1">
      <c r="A104" s="18">
        <v>32</v>
      </c>
      <c r="B104" s="19" t="s">
        <v>62</v>
      </c>
      <c r="C104" s="21">
        <v>0</v>
      </c>
      <c r="D104" s="21">
        <v>0</v>
      </c>
      <c r="E104" s="21">
        <v>11785</v>
      </c>
      <c r="F104" s="21">
        <v>13084</v>
      </c>
      <c r="G104" s="21">
        <f>SUM(C104:F104)</f>
        <v>24869</v>
      </c>
      <c r="H104" s="21" t="s">
        <v>205</v>
      </c>
      <c r="I104" s="21" t="s">
        <v>205</v>
      </c>
      <c r="J104" s="21">
        <v>18.216061827956988</v>
      </c>
      <c r="K104" s="21">
        <v>20.223924731182795</v>
      </c>
      <c r="L104" s="21">
        <f t="shared" si="14"/>
        <v>38.439986559139783</v>
      </c>
    </row>
    <row r="105" spans="1:12" s="36" customFormat="1">
      <c r="A105" s="35"/>
      <c r="B105" s="35" t="s">
        <v>132</v>
      </c>
      <c r="C105" s="31"/>
      <c r="D105" s="31"/>
      <c r="E105" s="31">
        <v>11785</v>
      </c>
      <c r="F105" s="31">
        <v>13084</v>
      </c>
      <c r="G105" s="71">
        <f>C105+D105+E105+F105</f>
        <v>24869</v>
      </c>
      <c r="H105" s="71" t="s">
        <v>205</v>
      </c>
      <c r="I105" s="71"/>
      <c r="J105" s="71">
        <v>18.216061827956988</v>
      </c>
      <c r="K105" s="71">
        <v>20.223924731182795</v>
      </c>
      <c r="L105" s="71">
        <f t="shared" si="14"/>
        <v>38.439986559139783</v>
      </c>
    </row>
    <row r="106" spans="1:12" s="36" customFormat="1">
      <c r="A106" s="18">
        <v>33</v>
      </c>
      <c r="B106" s="19" t="s">
        <v>61</v>
      </c>
      <c r="C106" s="21">
        <v>553637</v>
      </c>
      <c r="D106" s="21">
        <v>73123</v>
      </c>
      <c r="E106" s="21">
        <v>4655903</v>
      </c>
      <c r="F106" s="21">
        <v>1989808</v>
      </c>
      <c r="G106" s="21">
        <f>SUM(C106:F106)</f>
        <v>7272471</v>
      </c>
      <c r="H106" s="21">
        <v>855.75611559139782</v>
      </c>
      <c r="I106" s="21">
        <v>113.02614247311827</v>
      </c>
      <c r="J106" s="21">
        <v>7196.6242607526883</v>
      </c>
      <c r="K106" s="21">
        <v>3075.6440860215052</v>
      </c>
      <c r="L106" s="21">
        <f t="shared" si="14"/>
        <v>11241.050604838711</v>
      </c>
    </row>
    <row r="107" spans="1:12" s="36" customFormat="1">
      <c r="A107" s="35"/>
      <c r="B107" s="35" t="s">
        <v>133</v>
      </c>
      <c r="C107" s="31">
        <v>553637</v>
      </c>
      <c r="D107" s="31">
        <v>73123</v>
      </c>
      <c r="E107" s="31">
        <v>4655903</v>
      </c>
      <c r="F107" s="31">
        <v>1989808</v>
      </c>
      <c r="G107" s="71">
        <f>C107+D107+E107+F107</f>
        <v>7272471</v>
      </c>
      <c r="H107" s="71">
        <v>855.75611559139782</v>
      </c>
      <c r="I107" s="71"/>
      <c r="J107" s="71">
        <v>7196.6242607526883</v>
      </c>
      <c r="K107" s="71">
        <v>3075.6440860215052</v>
      </c>
      <c r="L107" s="71">
        <f t="shared" si="14"/>
        <v>11128.024462365593</v>
      </c>
    </row>
    <row r="108" spans="1:12" s="36" customFormat="1">
      <c r="A108" s="18">
        <v>34</v>
      </c>
      <c r="B108" s="72" t="s">
        <v>206</v>
      </c>
      <c r="C108" s="21">
        <v>0</v>
      </c>
      <c r="D108" s="21">
        <v>0</v>
      </c>
      <c r="E108" s="21">
        <v>0</v>
      </c>
      <c r="F108" s="21">
        <v>32662</v>
      </c>
      <c r="G108" s="21">
        <f>SUM(C108:F108)</f>
        <v>32662</v>
      </c>
      <c r="H108" s="21" t="s">
        <v>205</v>
      </c>
      <c r="I108" s="21" t="s">
        <v>205</v>
      </c>
      <c r="J108" s="21" t="s">
        <v>205</v>
      </c>
      <c r="K108" s="21">
        <v>50.485618279569884</v>
      </c>
      <c r="L108" s="21">
        <f t="shared" si="14"/>
        <v>50.485618279569884</v>
      </c>
    </row>
    <row r="109" spans="1:12" s="36" customFormat="1">
      <c r="A109" s="35"/>
      <c r="B109" s="35" t="s">
        <v>207</v>
      </c>
      <c r="C109" s="31">
        <v>0</v>
      </c>
      <c r="D109" s="31">
        <v>0</v>
      </c>
      <c r="E109" s="31">
        <v>0</v>
      </c>
      <c r="F109" s="31">
        <v>32662</v>
      </c>
      <c r="G109" s="71">
        <f>C109+D109+E109+F109</f>
        <v>32662</v>
      </c>
      <c r="H109" s="71" t="s">
        <v>205</v>
      </c>
      <c r="I109" s="71"/>
      <c r="J109" s="71" t="s">
        <v>205</v>
      </c>
      <c r="K109" s="71">
        <v>50.485618279569884</v>
      </c>
      <c r="L109" s="71">
        <f t="shared" si="14"/>
        <v>50.485618279569884</v>
      </c>
    </row>
    <row r="110" spans="1:12" s="36" customFormat="1">
      <c r="A110" s="18">
        <v>35</v>
      </c>
      <c r="B110" s="19" t="s">
        <v>63</v>
      </c>
      <c r="C110" s="21">
        <v>0</v>
      </c>
      <c r="D110" s="21">
        <v>0</v>
      </c>
      <c r="E110" s="21">
        <v>381656</v>
      </c>
      <c r="F110" s="81">
        <v>69054</v>
      </c>
      <c r="G110" s="21">
        <f>SUM(C110:F110)</f>
        <v>450710</v>
      </c>
      <c r="H110" s="21" t="s">
        <v>205</v>
      </c>
      <c r="I110" s="21" t="s">
        <v>205</v>
      </c>
      <c r="J110" s="21">
        <v>589.92526881720426</v>
      </c>
      <c r="K110" s="21">
        <v>106.73669354838708</v>
      </c>
      <c r="L110" s="21">
        <f t="shared" si="14"/>
        <v>696.66196236559131</v>
      </c>
    </row>
    <row r="111" spans="1:12" s="36" customFormat="1" ht="30">
      <c r="A111" s="35"/>
      <c r="B111" s="38" t="s">
        <v>134</v>
      </c>
      <c r="C111" s="31"/>
      <c r="D111" s="31"/>
      <c r="E111" s="31">
        <v>381656</v>
      </c>
      <c r="F111" s="31">
        <v>69054</v>
      </c>
      <c r="G111" s="71">
        <f>SUM(C111:F111)</f>
        <v>450710</v>
      </c>
      <c r="H111" s="71"/>
      <c r="I111" s="71"/>
      <c r="J111" s="71">
        <v>589.92526881720426</v>
      </c>
      <c r="K111" s="71">
        <v>106.73669354838708</v>
      </c>
      <c r="L111" s="71">
        <f t="shared" si="14"/>
        <v>696.66196236559131</v>
      </c>
    </row>
    <row r="112" spans="1:12" s="36" customFormat="1">
      <c r="A112" s="18">
        <v>36</v>
      </c>
      <c r="B112" s="19" t="s">
        <v>64</v>
      </c>
      <c r="C112" s="21">
        <v>182788</v>
      </c>
      <c r="D112" s="21">
        <v>0</v>
      </c>
      <c r="E112" s="21">
        <v>86443</v>
      </c>
      <c r="F112" s="21">
        <v>91109</v>
      </c>
      <c r="G112" s="21">
        <f>SUM(C112:F112)</f>
        <v>360340</v>
      </c>
      <c r="H112" s="21">
        <v>282.53521505376341</v>
      </c>
      <c r="I112" s="21" t="s">
        <v>205</v>
      </c>
      <c r="J112" s="21">
        <v>133.61485215053762</v>
      </c>
      <c r="K112" s="21">
        <v>140.82708333333332</v>
      </c>
      <c r="L112" s="21">
        <f t="shared" si="14"/>
        <v>556.97715053763432</v>
      </c>
    </row>
    <row r="113" spans="1:12" s="36" customFormat="1">
      <c r="A113" s="35"/>
      <c r="B113" s="35" t="s">
        <v>135</v>
      </c>
      <c r="C113" s="31">
        <v>182788</v>
      </c>
      <c r="D113" s="31"/>
      <c r="E113" s="31">
        <v>86443</v>
      </c>
      <c r="F113" s="31">
        <v>91109</v>
      </c>
      <c r="G113" s="71">
        <f t="shared" ref="G113" si="15">G112</f>
        <v>360340</v>
      </c>
      <c r="H113" s="71">
        <v>282.53521505376341</v>
      </c>
      <c r="I113" s="71"/>
      <c r="J113" s="71">
        <v>133.61485215053762</v>
      </c>
      <c r="K113" s="71">
        <v>140.82708333333332</v>
      </c>
      <c r="L113" s="71">
        <f t="shared" si="14"/>
        <v>556.97715053763432</v>
      </c>
    </row>
    <row r="114" spans="1:12" s="36" customFormat="1">
      <c r="A114" s="23">
        <v>37</v>
      </c>
      <c r="B114" s="24" t="s">
        <v>65</v>
      </c>
      <c r="C114" s="26">
        <v>0</v>
      </c>
      <c r="D114" s="26">
        <v>0</v>
      </c>
      <c r="E114" s="26">
        <v>216227</v>
      </c>
      <c r="F114" s="26">
        <v>58071</v>
      </c>
      <c r="G114" s="26">
        <f t="shared" ref="G114:G119" si="16">SUM(C114:F114)</f>
        <v>274298</v>
      </c>
      <c r="H114" s="26" t="s">
        <v>205</v>
      </c>
      <c r="I114" s="26" t="s">
        <v>205</v>
      </c>
      <c r="J114" s="26">
        <v>334.22184139784946</v>
      </c>
      <c r="K114" s="26">
        <v>89.760282258064507</v>
      </c>
      <c r="L114" s="26">
        <f t="shared" si="14"/>
        <v>423.98212365591394</v>
      </c>
    </row>
    <row r="115" spans="1:12" s="36" customFormat="1" ht="30">
      <c r="A115" s="35"/>
      <c r="B115" s="38" t="s">
        <v>136</v>
      </c>
      <c r="C115" s="31"/>
      <c r="D115" s="31"/>
      <c r="E115" s="31">
        <v>51894.479999999996</v>
      </c>
      <c r="F115" s="31">
        <v>3542.3310000000001</v>
      </c>
      <c r="G115" s="71">
        <f t="shared" si="16"/>
        <v>55436.810999999994</v>
      </c>
      <c r="H115" s="71"/>
      <c r="I115" s="71"/>
      <c r="J115" s="71">
        <v>80.213241935483865</v>
      </c>
      <c r="K115" s="71">
        <v>5.4753772177419355</v>
      </c>
      <c r="L115" s="71">
        <f t="shared" si="14"/>
        <v>85.688619153225801</v>
      </c>
    </row>
    <row r="116" spans="1:12" s="36" customFormat="1">
      <c r="A116" s="35"/>
      <c r="B116" s="35" t="s">
        <v>137</v>
      </c>
      <c r="C116" s="31"/>
      <c r="D116" s="31"/>
      <c r="E116" s="31">
        <v>164332.52000000002</v>
      </c>
      <c r="F116" s="31">
        <v>54528.669000000002</v>
      </c>
      <c r="G116" s="71">
        <f t="shared" si="16"/>
        <v>218861.18900000001</v>
      </c>
      <c r="H116" s="71"/>
      <c r="I116" s="71"/>
      <c r="J116" s="71">
        <v>254.00859946236559</v>
      </c>
      <c r="K116" s="71">
        <v>84.28490504032257</v>
      </c>
      <c r="L116" s="71">
        <f t="shared" si="14"/>
        <v>338.29350450268817</v>
      </c>
    </row>
    <row r="117" spans="1:12" s="36" customFormat="1">
      <c r="A117" s="23">
        <v>38</v>
      </c>
      <c r="B117" s="24" t="s">
        <v>66</v>
      </c>
      <c r="C117" s="26">
        <v>0</v>
      </c>
      <c r="D117" s="26">
        <v>144883</v>
      </c>
      <c r="E117" s="26">
        <v>1031510</v>
      </c>
      <c r="F117" s="26">
        <v>1257207</v>
      </c>
      <c r="G117" s="26">
        <f t="shared" si="16"/>
        <v>2433600</v>
      </c>
      <c r="H117" s="26" t="s">
        <v>205</v>
      </c>
      <c r="I117" s="26">
        <v>223.94549731182795</v>
      </c>
      <c r="J117" s="26">
        <v>1594.4038978494623</v>
      </c>
      <c r="K117" s="26">
        <v>1943.2635080645161</v>
      </c>
      <c r="L117" s="26">
        <f>H117+I117+J117+K117</f>
        <v>3761.6129032258063</v>
      </c>
    </row>
    <row r="118" spans="1:12" s="36" customFormat="1">
      <c r="A118" s="35"/>
      <c r="B118" s="35" t="s">
        <v>138</v>
      </c>
      <c r="C118" s="31"/>
      <c r="D118" s="31">
        <v>144883</v>
      </c>
      <c r="E118" s="31">
        <v>1031510</v>
      </c>
      <c r="F118" s="31">
        <v>1257207</v>
      </c>
      <c r="G118" s="71">
        <f t="shared" si="16"/>
        <v>2433600</v>
      </c>
      <c r="H118" s="71"/>
      <c r="I118" s="71">
        <v>223.94549731182795</v>
      </c>
      <c r="J118" s="71">
        <v>1594.4038978494623</v>
      </c>
      <c r="K118" s="71">
        <v>1943.2635080645161</v>
      </c>
      <c r="L118" s="71">
        <f>H118+I118+J118+K118</f>
        <v>3761.6129032258063</v>
      </c>
    </row>
    <row r="119" spans="1:12" s="36" customFormat="1">
      <c r="A119" s="23">
        <v>39</v>
      </c>
      <c r="B119" s="24" t="s">
        <v>67</v>
      </c>
      <c r="C119" s="26">
        <v>0</v>
      </c>
      <c r="D119" s="26">
        <v>0</v>
      </c>
      <c r="E119" s="26">
        <v>452307</v>
      </c>
      <c r="F119" s="26">
        <v>614248</v>
      </c>
      <c r="G119" s="26">
        <f t="shared" si="16"/>
        <v>1066555</v>
      </c>
      <c r="H119" s="26" t="s">
        <v>205</v>
      </c>
      <c r="I119" s="26" t="s">
        <v>205</v>
      </c>
      <c r="J119" s="26">
        <v>699.13044354838712</v>
      </c>
      <c r="K119" s="26">
        <v>949.44247311827951</v>
      </c>
      <c r="L119" s="26">
        <f>H119+I119+J119+K119</f>
        <v>1648.5729166666665</v>
      </c>
    </row>
    <row r="120" spans="1:12" s="36" customFormat="1">
      <c r="A120" s="35"/>
      <c r="B120" s="35" t="s">
        <v>139</v>
      </c>
      <c r="C120" s="31"/>
      <c r="D120" s="31"/>
      <c r="E120" s="31">
        <v>452307</v>
      </c>
      <c r="F120" s="31">
        <v>614248</v>
      </c>
      <c r="G120" s="71">
        <f>SUM(C120:F120)</f>
        <v>1066555</v>
      </c>
      <c r="H120" s="71"/>
      <c r="I120" s="71"/>
      <c r="J120" s="71">
        <v>699.13044354838712</v>
      </c>
      <c r="K120" s="71">
        <v>949.44247311827951</v>
      </c>
      <c r="L120" s="71">
        <f>SUM(H120:K120)</f>
        <v>1648.5729166666665</v>
      </c>
    </row>
    <row r="121" spans="1:12" s="36" customFormat="1">
      <c r="A121" s="23">
        <v>40</v>
      </c>
      <c r="B121" s="24" t="s">
        <v>69</v>
      </c>
      <c r="C121" s="26">
        <v>143066</v>
      </c>
      <c r="D121" s="26">
        <v>0</v>
      </c>
      <c r="E121" s="26">
        <v>1197864</v>
      </c>
      <c r="F121" s="26">
        <v>356219</v>
      </c>
      <c r="G121" s="26">
        <f t="shared" ref="G121:G131" si="17">SUM(C121:F121)</f>
        <v>1697149</v>
      </c>
      <c r="H121" s="26">
        <v>221.13696236559136</v>
      </c>
      <c r="I121" s="26" t="s">
        <v>205</v>
      </c>
      <c r="J121" s="26">
        <v>1851.5370967741933</v>
      </c>
      <c r="K121" s="26">
        <v>550.60732526881714</v>
      </c>
      <c r="L121" s="26">
        <f>H121+I121+J121+K121</f>
        <v>2623.2813844086018</v>
      </c>
    </row>
    <row r="122" spans="1:12" s="36" customFormat="1">
      <c r="A122" s="35"/>
      <c r="B122" s="35" t="s">
        <v>140</v>
      </c>
      <c r="C122" s="31">
        <v>143066</v>
      </c>
      <c r="D122" s="31"/>
      <c r="E122" s="31">
        <v>352052</v>
      </c>
      <c r="F122" s="31">
        <v>92617</v>
      </c>
      <c r="G122" s="71">
        <f>SUM(C122:F122)</f>
        <v>587735</v>
      </c>
      <c r="H122" s="71">
        <v>221.13696236559136</v>
      </c>
      <c r="I122" s="71"/>
      <c r="J122" s="71">
        <v>544.16639784946233</v>
      </c>
      <c r="K122" s="71">
        <v>143.15799731182796</v>
      </c>
      <c r="L122" s="71">
        <f t="shared" ref="L122:L128" si="18">H122+I122+J122+K122</f>
        <v>908.46135752688156</v>
      </c>
    </row>
    <row r="123" spans="1:12" s="36" customFormat="1" ht="30" customHeight="1">
      <c r="A123" s="35"/>
      <c r="B123" s="35" t="s">
        <v>141</v>
      </c>
      <c r="C123" s="31"/>
      <c r="D123" s="31"/>
      <c r="E123" s="31">
        <v>114755</v>
      </c>
      <c r="F123" s="31"/>
      <c r="G123" s="71">
        <f t="shared" si="17"/>
        <v>114755</v>
      </c>
      <c r="H123" s="71"/>
      <c r="I123" s="71"/>
      <c r="J123" s="71">
        <v>177.37668010752688</v>
      </c>
      <c r="K123" s="71"/>
      <c r="L123" s="71">
        <f t="shared" si="18"/>
        <v>177.37668010752688</v>
      </c>
    </row>
    <row r="124" spans="1:12" s="36" customFormat="1">
      <c r="A124" s="35"/>
      <c r="B124" s="35" t="s">
        <v>142</v>
      </c>
      <c r="C124" s="31"/>
      <c r="D124" s="31"/>
      <c r="E124" s="31">
        <v>17249</v>
      </c>
      <c r="F124" s="31"/>
      <c r="G124" s="71">
        <f t="shared" si="17"/>
        <v>17249</v>
      </c>
      <c r="H124" s="71"/>
      <c r="I124" s="71"/>
      <c r="J124" s="71">
        <v>26.661760752688171</v>
      </c>
      <c r="K124" s="71"/>
      <c r="L124" s="71">
        <f t="shared" si="18"/>
        <v>26.661760752688171</v>
      </c>
    </row>
    <row r="125" spans="1:12" s="36" customFormat="1">
      <c r="A125" s="35"/>
      <c r="B125" s="35" t="s">
        <v>143</v>
      </c>
      <c r="C125" s="31"/>
      <c r="D125" s="31"/>
      <c r="E125" s="31">
        <v>43363</v>
      </c>
      <c r="F125" s="31">
        <v>29246</v>
      </c>
      <c r="G125" s="71">
        <f t="shared" si="17"/>
        <v>72609</v>
      </c>
      <c r="H125" s="71"/>
      <c r="I125" s="71"/>
      <c r="J125" s="71">
        <v>67.02614247311827</v>
      </c>
      <c r="K125" s="71">
        <v>45.20551075268817</v>
      </c>
      <c r="L125" s="71">
        <f t="shared" si="18"/>
        <v>112.23165322580644</v>
      </c>
    </row>
    <row r="126" spans="1:12" s="36" customFormat="1">
      <c r="A126" s="35"/>
      <c r="B126" s="35" t="s">
        <v>144</v>
      </c>
      <c r="C126" s="31"/>
      <c r="D126" s="31"/>
      <c r="E126" s="31">
        <v>36655</v>
      </c>
      <c r="F126" s="31">
        <v>44527</v>
      </c>
      <c r="G126" s="71">
        <f t="shared" si="17"/>
        <v>81182</v>
      </c>
      <c r="H126" s="71"/>
      <c r="I126" s="71"/>
      <c r="J126" s="71">
        <v>56.657594086021497</v>
      </c>
      <c r="K126" s="71">
        <v>68.825336021505379</v>
      </c>
      <c r="L126" s="71">
        <f t="shared" si="18"/>
        <v>125.48293010752687</v>
      </c>
    </row>
    <row r="127" spans="1:12" s="36" customFormat="1">
      <c r="A127" s="35"/>
      <c r="B127" s="35" t="s">
        <v>145</v>
      </c>
      <c r="C127" s="31"/>
      <c r="D127" s="31"/>
      <c r="E127" s="31">
        <v>70794</v>
      </c>
      <c r="F127" s="31">
        <v>115593</v>
      </c>
      <c r="G127" s="71">
        <f t="shared" si="17"/>
        <v>186387</v>
      </c>
      <c r="H127" s="71"/>
      <c r="I127" s="71"/>
      <c r="J127" s="71">
        <v>109.42620967741935</v>
      </c>
      <c r="K127" s="71">
        <v>178.6719758064516</v>
      </c>
      <c r="L127" s="71">
        <f t="shared" si="18"/>
        <v>288.09818548387096</v>
      </c>
    </row>
    <row r="128" spans="1:12" s="36" customFormat="1">
      <c r="A128" s="35"/>
      <c r="B128" s="35" t="s">
        <v>146</v>
      </c>
      <c r="C128" s="31"/>
      <c r="D128" s="31"/>
      <c r="E128" s="31">
        <v>562996</v>
      </c>
      <c r="F128" s="31">
        <v>74236</v>
      </c>
      <c r="G128" s="71">
        <f t="shared" si="17"/>
        <v>637232</v>
      </c>
      <c r="H128" s="71"/>
      <c r="I128" s="71"/>
      <c r="J128" s="71">
        <v>870.22231182795701</v>
      </c>
      <c r="K128" s="71">
        <v>114.74650537634407</v>
      </c>
      <c r="L128" s="71">
        <f t="shared" si="18"/>
        <v>984.9688172043011</v>
      </c>
    </row>
    <row r="129" spans="1:12" s="36" customFormat="1">
      <c r="A129" s="23">
        <v>41</v>
      </c>
      <c r="B129" s="39" t="s">
        <v>70</v>
      </c>
      <c r="C129" s="41">
        <v>0</v>
      </c>
      <c r="D129" s="41">
        <v>0</v>
      </c>
      <c r="E129" s="41">
        <v>479746</v>
      </c>
      <c r="F129" s="41">
        <v>83186</v>
      </c>
      <c r="G129" s="26">
        <f t="shared" si="17"/>
        <v>562932</v>
      </c>
      <c r="H129" s="41" t="s">
        <v>205</v>
      </c>
      <c r="I129" s="41" t="s">
        <v>205</v>
      </c>
      <c r="J129" s="26">
        <v>741.54287634408604</v>
      </c>
      <c r="K129" s="26">
        <v>128.58051075268816</v>
      </c>
      <c r="L129" s="26">
        <f>H129+I129+J129+K129</f>
        <v>870.1233870967742</v>
      </c>
    </row>
    <row r="130" spans="1:12" s="36" customFormat="1" ht="30">
      <c r="A130" s="35"/>
      <c r="B130" s="38" t="s">
        <v>147</v>
      </c>
      <c r="C130" s="31"/>
      <c r="D130" s="31"/>
      <c r="E130" s="31">
        <v>479746</v>
      </c>
      <c r="F130" s="31">
        <v>83186</v>
      </c>
      <c r="G130" s="71">
        <f t="shared" si="17"/>
        <v>562932</v>
      </c>
      <c r="H130" s="71"/>
      <c r="I130" s="71"/>
      <c r="J130" s="71">
        <v>741.54287634408604</v>
      </c>
      <c r="K130" s="71">
        <v>128.58051075268816</v>
      </c>
      <c r="L130" s="71">
        <f>SUM(H130:K130)</f>
        <v>870.1233870967742</v>
      </c>
    </row>
    <row r="131" spans="1:12" s="36" customFormat="1">
      <c r="A131" s="23">
        <v>42</v>
      </c>
      <c r="B131" s="24" t="s">
        <v>72</v>
      </c>
      <c r="C131" s="26">
        <v>16160</v>
      </c>
      <c r="D131" s="26">
        <v>0</v>
      </c>
      <c r="E131" s="26">
        <v>3519273</v>
      </c>
      <c r="F131" s="26">
        <v>2950448</v>
      </c>
      <c r="G131" s="26">
        <f t="shared" si="17"/>
        <v>6485881</v>
      </c>
      <c r="H131" s="26">
        <v>24.978494623655909</v>
      </c>
      <c r="I131" s="26" t="s">
        <v>205</v>
      </c>
      <c r="J131" s="26">
        <v>5439.7364919354841</v>
      </c>
      <c r="K131" s="26">
        <v>4560.5043010752679</v>
      </c>
      <c r="L131" s="26">
        <f>H131+I131+J131+K131</f>
        <v>10025.219287634409</v>
      </c>
    </row>
    <row r="132" spans="1:12" s="36" customFormat="1">
      <c r="A132" s="35"/>
      <c r="B132" s="35" t="s">
        <v>148</v>
      </c>
      <c r="C132" s="31">
        <v>16160</v>
      </c>
      <c r="D132" s="31"/>
      <c r="E132" s="31">
        <v>3519273</v>
      </c>
      <c r="F132" s="31">
        <v>2950448</v>
      </c>
      <c r="G132" s="71">
        <f>C132+D132+E132+F132</f>
        <v>6485881</v>
      </c>
      <c r="H132" s="71">
        <v>24.978494623655909</v>
      </c>
      <c r="I132" s="71"/>
      <c r="J132" s="71">
        <v>5439.7364919354841</v>
      </c>
      <c r="K132" s="71">
        <v>4560.5043010752679</v>
      </c>
      <c r="L132" s="71">
        <f>H132+I132+J132+K132</f>
        <v>10025.219287634409</v>
      </c>
    </row>
    <row r="133" spans="1:12" s="36" customFormat="1">
      <c r="A133" s="23">
        <v>43</v>
      </c>
      <c r="B133" s="24" t="s">
        <v>74</v>
      </c>
      <c r="C133" s="26">
        <v>0</v>
      </c>
      <c r="D133" s="26">
        <v>0</v>
      </c>
      <c r="E133" s="26">
        <v>192838</v>
      </c>
      <c r="F133" s="26">
        <v>0</v>
      </c>
      <c r="G133" s="26">
        <f t="shared" ref="G133:G134" si="19">SUM(C133:F133)</f>
        <v>192838</v>
      </c>
      <c r="H133" s="26" t="s">
        <v>205</v>
      </c>
      <c r="I133" s="26" t="s">
        <v>205</v>
      </c>
      <c r="J133" s="26">
        <v>298.06948924731182</v>
      </c>
      <c r="K133" s="26" t="s">
        <v>205</v>
      </c>
      <c r="L133" s="26">
        <f>H133+I133+J133+K133</f>
        <v>298.06948924731182</v>
      </c>
    </row>
    <row r="134" spans="1:12" s="36" customFormat="1">
      <c r="A134" s="35"/>
      <c r="B134" s="35" t="s">
        <v>149</v>
      </c>
      <c r="C134" s="31"/>
      <c r="D134" s="31"/>
      <c r="E134" s="31">
        <v>192838</v>
      </c>
      <c r="F134" s="31"/>
      <c r="G134" s="71">
        <f t="shared" si="19"/>
        <v>192838</v>
      </c>
      <c r="H134" s="71"/>
      <c r="I134" s="71"/>
      <c r="J134" s="71">
        <v>298.06948924731182</v>
      </c>
      <c r="K134" s="71"/>
      <c r="L134" s="71">
        <f>H134+I134+J134+K134</f>
        <v>298.06948924731182</v>
      </c>
    </row>
    <row r="135" spans="1:12" s="36" customFormat="1">
      <c r="A135" s="23">
        <v>44</v>
      </c>
      <c r="B135" s="24" t="s">
        <v>75</v>
      </c>
      <c r="C135" s="26">
        <v>721459</v>
      </c>
      <c r="D135" s="26">
        <v>0</v>
      </c>
      <c r="E135" s="26">
        <v>8350653</v>
      </c>
      <c r="F135" s="26">
        <v>3705178</v>
      </c>
      <c r="G135" s="26">
        <f>SUM(C135:F135)</f>
        <v>12777290</v>
      </c>
      <c r="H135" s="26">
        <v>1115.1584005376344</v>
      </c>
      <c r="I135" s="26" t="s">
        <v>205</v>
      </c>
      <c r="J135" s="26">
        <v>12907.595362903225</v>
      </c>
      <c r="K135" s="26">
        <v>5727.089650537634</v>
      </c>
      <c r="L135" s="26">
        <f>H135+I135+J135+K135</f>
        <v>19749.843413978491</v>
      </c>
    </row>
    <row r="136" spans="1:12" s="36" customFormat="1">
      <c r="A136" s="35"/>
      <c r="B136" s="35" t="s">
        <v>150</v>
      </c>
      <c r="C136" s="31">
        <v>721459</v>
      </c>
      <c r="D136" s="31"/>
      <c r="E136" s="31">
        <v>3423767.73</v>
      </c>
      <c r="F136" s="31">
        <v>1222708.74</v>
      </c>
      <c r="G136" s="71">
        <f>SUM(C136:F136)</f>
        <v>5367935.47</v>
      </c>
      <c r="H136" s="71">
        <v>1115.1584005376344</v>
      </c>
      <c r="I136" s="71"/>
      <c r="J136" s="71">
        <v>5292.1140987903218</v>
      </c>
      <c r="K136" s="71">
        <v>1889.9395846774191</v>
      </c>
      <c r="L136" s="71">
        <f>SUM(H136:K136)</f>
        <v>8297.2120840053758</v>
      </c>
    </row>
    <row r="137" spans="1:12" s="36" customFormat="1">
      <c r="A137" s="35"/>
      <c r="B137" s="35" t="s">
        <v>151</v>
      </c>
      <c r="C137" s="31"/>
      <c r="D137" s="31"/>
      <c r="E137" s="31">
        <v>4926885.2699999996</v>
      </c>
      <c r="F137" s="31">
        <v>2482469.2600000002</v>
      </c>
      <c r="G137" s="71">
        <f>SUM(C137:F137)</f>
        <v>7409354.5299999993</v>
      </c>
      <c r="H137" s="71"/>
      <c r="I137" s="71"/>
      <c r="J137" s="71">
        <v>7615.481264112902</v>
      </c>
      <c r="K137" s="71">
        <v>3837.1500658602154</v>
      </c>
      <c r="L137" s="71">
        <f>SUM(H137:K137)</f>
        <v>11452.631329973117</v>
      </c>
    </row>
    <row r="138" spans="1:12" s="36" customFormat="1">
      <c r="A138" s="23">
        <v>45</v>
      </c>
      <c r="B138" s="24" t="s">
        <v>77</v>
      </c>
      <c r="C138" s="26">
        <v>11398</v>
      </c>
      <c r="D138" s="26">
        <v>0</v>
      </c>
      <c r="E138" s="26">
        <v>1243586</v>
      </c>
      <c r="F138" s="26">
        <v>799640</v>
      </c>
      <c r="G138" s="26">
        <f>SUM(C138:F138)</f>
        <v>2054624</v>
      </c>
      <c r="H138" s="26">
        <v>17.617876344086021</v>
      </c>
      <c r="I138" s="26" t="s">
        <v>205</v>
      </c>
      <c r="J138" s="26">
        <v>1922.2095430107524</v>
      </c>
      <c r="K138" s="26">
        <v>1236.0026881720428</v>
      </c>
      <c r="L138" s="26">
        <f>H138+I138+J138+K138</f>
        <v>3175.830107526881</v>
      </c>
    </row>
    <row r="139" spans="1:12" s="36" customFormat="1">
      <c r="A139" s="35"/>
      <c r="B139" s="35" t="s">
        <v>152</v>
      </c>
      <c r="C139" s="31"/>
      <c r="D139" s="31"/>
      <c r="E139" s="31">
        <v>1243586</v>
      </c>
      <c r="F139" s="31">
        <v>799640</v>
      </c>
      <c r="G139" s="71">
        <f>F139+E139</f>
        <v>2043226</v>
      </c>
      <c r="H139" s="71"/>
      <c r="I139" s="71"/>
      <c r="J139" s="71">
        <v>1922.2095430107524</v>
      </c>
      <c r="K139" s="71">
        <v>1236.0026881720428</v>
      </c>
      <c r="L139" s="71">
        <f>H139+I139+J139+K139</f>
        <v>3158.2122311827952</v>
      </c>
    </row>
    <row r="140" spans="1:12" s="36" customFormat="1">
      <c r="A140" s="23">
        <v>46</v>
      </c>
      <c r="B140" s="24" t="s">
        <v>78</v>
      </c>
      <c r="C140" s="82">
        <v>870703</v>
      </c>
      <c r="D140" s="26"/>
      <c r="E140" s="82">
        <v>3303522</v>
      </c>
      <c r="F140" s="82">
        <v>2361005</v>
      </c>
      <c r="G140" s="26">
        <f>SUM(C140:F140)</f>
        <v>6535230</v>
      </c>
      <c r="H140" s="26">
        <v>1345.844690860215</v>
      </c>
      <c r="I140" s="26" t="s">
        <v>205</v>
      </c>
      <c r="J140" s="26">
        <v>5106.2504032258057</v>
      </c>
      <c r="K140" s="26">
        <v>3649.4028897849462</v>
      </c>
      <c r="L140" s="26">
        <f>H140+I140+J140+K140</f>
        <v>10101.497983870966</v>
      </c>
    </row>
    <row r="141" spans="1:12" s="36" customFormat="1">
      <c r="A141" s="35"/>
      <c r="B141" s="35" t="s">
        <v>153</v>
      </c>
      <c r="C141" s="31">
        <v>870703</v>
      </c>
      <c r="D141" s="31"/>
      <c r="E141" s="31">
        <v>295335</v>
      </c>
      <c r="F141" s="31">
        <v>400426</v>
      </c>
      <c r="G141" s="71">
        <f t="shared" ref="G141:G146" si="20">SUM(C141:F141)</f>
        <v>1566464</v>
      </c>
      <c r="H141" s="71">
        <v>1345.844690860215</v>
      </c>
      <c r="I141" s="71"/>
      <c r="J141" s="71">
        <v>456.49899193548384</v>
      </c>
      <c r="K141" s="71">
        <v>618.9380376344086</v>
      </c>
      <c r="L141" s="71">
        <f t="shared" ref="L141:L146" si="21">SUM(H141:K141)</f>
        <v>2421.2817204301073</v>
      </c>
    </row>
    <row r="142" spans="1:12" s="36" customFormat="1">
      <c r="A142" s="35"/>
      <c r="B142" s="35" t="s">
        <v>154</v>
      </c>
      <c r="C142" s="31"/>
      <c r="D142" s="31"/>
      <c r="E142" s="31">
        <v>1421836</v>
      </c>
      <c r="F142" s="31">
        <v>1123130</v>
      </c>
      <c r="G142" s="71">
        <f t="shared" si="20"/>
        <v>2544966</v>
      </c>
      <c r="H142" s="71"/>
      <c r="I142" s="71"/>
      <c r="J142" s="71">
        <v>2197.7303763440859</v>
      </c>
      <c r="K142" s="71">
        <v>1736.020833333333</v>
      </c>
      <c r="L142" s="71">
        <f t="shared" si="21"/>
        <v>3933.751209677419</v>
      </c>
    </row>
    <row r="143" spans="1:12" s="36" customFormat="1">
      <c r="A143" s="35"/>
      <c r="B143" s="35" t="s">
        <v>155</v>
      </c>
      <c r="C143" s="31"/>
      <c r="D143" s="31"/>
      <c r="E143" s="31">
        <v>715213</v>
      </c>
      <c r="F143" s="31"/>
      <c r="G143" s="71">
        <f t="shared" si="20"/>
        <v>715213</v>
      </c>
      <c r="H143" s="71"/>
      <c r="I143" s="71"/>
      <c r="J143" s="71">
        <v>1105.5039650537633</v>
      </c>
      <c r="K143" s="71"/>
      <c r="L143" s="71">
        <f t="shared" si="21"/>
        <v>1105.5039650537633</v>
      </c>
    </row>
    <row r="144" spans="1:12" s="36" customFormat="1">
      <c r="A144" s="35"/>
      <c r="B144" s="35" t="s">
        <v>156</v>
      </c>
      <c r="C144" s="31"/>
      <c r="D144" s="31"/>
      <c r="E144" s="31">
        <v>476698</v>
      </c>
      <c r="F144" s="31">
        <v>715149</v>
      </c>
      <c r="G144" s="71">
        <f t="shared" si="20"/>
        <v>1191847</v>
      </c>
      <c r="H144" s="71"/>
      <c r="I144" s="71"/>
      <c r="J144" s="71">
        <v>736.83158602150536</v>
      </c>
      <c r="K144" s="71">
        <v>1105.4050403225806</v>
      </c>
      <c r="L144" s="71">
        <f t="shared" si="21"/>
        <v>1842.2366263440858</v>
      </c>
    </row>
    <row r="145" spans="1:12" s="36" customFormat="1">
      <c r="A145" s="35"/>
      <c r="B145" s="35" t="s">
        <v>157</v>
      </c>
      <c r="C145" s="31"/>
      <c r="D145" s="31"/>
      <c r="E145" s="31">
        <v>68713</v>
      </c>
      <c r="F145" s="31">
        <v>122300</v>
      </c>
      <c r="G145" s="71">
        <f t="shared" si="20"/>
        <v>191013</v>
      </c>
      <c r="H145" s="71"/>
      <c r="I145" s="71"/>
      <c r="J145" s="71">
        <v>106.20961021505376</v>
      </c>
      <c r="K145" s="71">
        <v>189.03897849462362</v>
      </c>
      <c r="L145" s="71">
        <f t="shared" si="21"/>
        <v>295.24858870967739</v>
      </c>
    </row>
    <row r="146" spans="1:12" s="36" customFormat="1">
      <c r="A146" s="35"/>
      <c r="B146" s="35" t="s">
        <v>158</v>
      </c>
      <c r="C146" s="31"/>
      <c r="D146" s="31"/>
      <c r="E146" s="31">
        <v>325727</v>
      </c>
      <c r="F146" s="31"/>
      <c r="G146" s="71">
        <f t="shared" si="20"/>
        <v>325727</v>
      </c>
      <c r="H146" s="71"/>
      <c r="I146" s="71"/>
      <c r="J146" s="71">
        <v>503.47587365591397</v>
      </c>
      <c r="K146" s="71"/>
      <c r="L146" s="71">
        <f t="shared" si="21"/>
        <v>503.47587365591397</v>
      </c>
    </row>
    <row r="147" spans="1:12" s="36" customFormat="1">
      <c r="A147" s="23">
        <v>47</v>
      </c>
      <c r="B147" s="24" t="s">
        <v>80</v>
      </c>
      <c r="C147" s="26">
        <v>1027541</v>
      </c>
      <c r="D147" s="26">
        <v>139507</v>
      </c>
      <c r="E147" s="82">
        <v>3927700</v>
      </c>
      <c r="F147" s="26">
        <v>1121293</v>
      </c>
      <c r="G147" s="26">
        <f>SUM(C147:F147)</f>
        <v>6216041</v>
      </c>
      <c r="H147" s="26">
        <v>1588.2690188172041</v>
      </c>
      <c r="I147" s="26">
        <v>215.63581989247308</v>
      </c>
      <c r="J147" s="26">
        <v>6071.041666666667</v>
      </c>
      <c r="K147" s="26">
        <v>1733.1813844086021</v>
      </c>
      <c r="L147" s="26">
        <f>H147+I147+J147+K147</f>
        <v>9608.1278897849461</v>
      </c>
    </row>
    <row r="148" spans="1:12" s="36" customFormat="1">
      <c r="A148" s="35"/>
      <c r="B148" s="35" t="s">
        <v>159</v>
      </c>
      <c r="C148" s="31">
        <v>1027541</v>
      </c>
      <c r="D148" s="31">
        <v>139507</v>
      </c>
      <c r="E148" s="31">
        <v>2228777</v>
      </c>
      <c r="F148" s="31">
        <v>786884</v>
      </c>
      <c r="G148" s="71">
        <f>C148+D148+E148+F148</f>
        <v>4182709</v>
      </c>
      <c r="H148" s="71">
        <v>1588.2690188172041</v>
      </c>
      <c r="I148" s="71">
        <v>215.63581989247308</v>
      </c>
      <c r="J148" s="71">
        <v>3445.0182123655909</v>
      </c>
      <c r="K148" s="71">
        <v>1216.2857526881721</v>
      </c>
      <c r="L148" s="71">
        <f>H148+I148+J148+K148</f>
        <v>6465.2088037634403</v>
      </c>
    </row>
    <row r="149" spans="1:12" s="36" customFormat="1">
      <c r="A149" s="35"/>
      <c r="B149" s="35" t="s">
        <v>160</v>
      </c>
      <c r="C149" s="31"/>
      <c r="D149" s="31"/>
      <c r="E149" s="31">
        <v>1645095</v>
      </c>
      <c r="F149" s="31">
        <v>320044</v>
      </c>
      <c r="G149" s="71">
        <f>C149+D149+E149+F149</f>
        <v>1965139</v>
      </c>
      <c r="H149" s="71"/>
      <c r="I149" s="71"/>
      <c r="J149" s="71">
        <v>2542.8215725806454</v>
      </c>
      <c r="K149" s="71">
        <v>494.69166666666666</v>
      </c>
      <c r="L149" s="71">
        <f>H149+I149+J149+K149</f>
        <v>3037.513239247312</v>
      </c>
    </row>
    <row r="150" spans="1:12" s="36" customFormat="1">
      <c r="A150" s="35"/>
      <c r="B150" s="35" t="s">
        <v>161</v>
      </c>
      <c r="C150" s="31"/>
      <c r="D150" s="31"/>
      <c r="E150" s="31">
        <v>53828</v>
      </c>
      <c r="F150" s="31">
        <v>14365</v>
      </c>
      <c r="G150" s="71">
        <f>C150+D150+E150+F150</f>
        <v>68193</v>
      </c>
      <c r="H150" s="71"/>
      <c r="I150" s="71"/>
      <c r="J150" s="71">
        <v>83.201881720430094</v>
      </c>
      <c r="K150" s="71">
        <v>22.20396505376344</v>
      </c>
      <c r="L150" s="71">
        <f>H150+I150+J150+K150</f>
        <v>105.40584677419353</v>
      </c>
    </row>
    <row r="151" spans="1:12" s="36" customFormat="1">
      <c r="A151" s="23">
        <v>48</v>
      </c>
      <c r="B151" s="24" t="s">
        <v>81</v>
      </c>
      <c r="C151" s="26">
        <v>161488</v>
      </c>
      <c r="D151" s="26">
        <v>8784</v>
      </c>
      <c r="E151" s="43">
        <v>5530375</v>
      </c>
      <c r="F151" s="41">
        <v>4088683</v>
      </c>
      <c r="G151" s="26">
        <f>SUM(C151:F151)</f>
        <v>9789330</v>
      </c>
      <c r="H151" s="26">
        <v>249.61182795698923</v>
      </c>
      <c r="I151" s="26">
        <v>13.577419354838709</v>
      </c>
      <c r="J151" s="26">
        <v>8548.2946908602153</v>
      </c>
      <c r="K151" s="26">
        <v>6319.8729166666662</v>
      </c>
      <c r="L151" s="26">
        <f>H151+I151+J151+K151</f>
        <v>15131.356854838708</v>
      </c>
    </row>
    <row r="152" spans="1:12" s="36" customFormat="1">
      <c r="A152" s="35"/>
      <c r="B152" s="35" t="s">
        <v>162</v>
      </c>
      <c r="C152" s="31">
        <v>161488</v>
      </c>
      <c r="D152" s="31">
        <v>8784</v>
      </c>
      <c r="E152" s="31">
        <v>5530375</v>
      </c>
      <c r="F152" s="31">
        <v>4088683</v>
      </c>
      <c r="G152" s="31">
        <f>G151</f>
        <v>9789330</v>
      </c>
      <c r="H152" s="71"/>
      <c r="I152" s="71">
        <v>13.577419354838709</v>
      </c>
      <c r="J152" s="71">
        <v>8548.2946908602153</v>
      </c>
      <c r="K152" s="71">
        <v>6319.8729166666662</v>
      </c>
      <c r="L152" s="71">
        <f t="shared" ref="L152:L163" si="22">H152+I152+J152+K152</f>
        <v>14881.745026881719</v>
      </c>
    </row>
    <row r="153" spans="1:12" s="36" customFormat="1">
      <c r="A153" s="23">
        <v>49</v>
      </c>
      <c r="B153" s="24" t="s">
        <v>83</v>
      </c>
      <c r="C153" s="26">
        <v>15052</v>
      </c>
      <c r="D153" s="26">
        <v>0</v>
      </c>
      <c r="E153" s="82">
        <v>627845</v>
      </c>
      <c r="F153" s="26">
        <v>1072949</v>
      </c>
      <c r="G153" s="26">
        <f t="shared" ref="G153:G164" si="23">SUM(C153:F153)</f>
        <v>1715846</v>
      </c>
      <c r="H153" s="26">
        <v>23.26586021505376</v>
      </c>
      <c r="I153" s="26" t="s">
        <v>205</v>
      </c>
      <c r="J153" s="26">
        <v>970.45934139784936</v>
      </c>
      <c r="K153" s="26">
        <v>1658.4561155913977</v>
      </c>
      <c r="L153" s="26">
        <f t="shared" si="22"/>
        <v>2652.1813172043007</v>
      </c>
    </row>
    <row r="154" spans="1:12" s="36" customFormat="1">
      <c r="A154" s="35"/>
      <c r="B154" s="35" t="s">
        <v>163</v>
      </c>
      <c r="C154" s="31">
        <v>15052</v>
      </c>
      <c r="D154" s="31"/>
      <c r="E154" s="31">
        <v>627845</v>
      </c>
      <c r="F154" s="31">
        <v>1072949</v>
      </c>
      <c r="G154" s="71">
        <f t="shared" si="23"/>
        <v>1715846</v>
      </c>
      <c r="H154" s="71">
        <v>23.26586021505376</v>
      </c>
      <c r="I154" s="71"/>
      <c r="J154" s="71">
        <v>970.45934139784936</v>
      </c>
      <c r="K154" s="71">
        <v>1658.4561155913977</v>
      </c>
      <c r="L154" s="71">
        <f t="shared" si="22"/>
        <v>2652.1813172043007</v>
      </c>
    </row>
    <row r="155" spans="1:12" s="36" customFormat="1">
      <c r="A155" s="23">
        <v>50</v>
      </c>
      <c r="B155" s="24" t="s">
        <v>85</v>
      </c>
      <c r="C155" s="26">
        <v>97335</v>
      </c>
      <c r="D155" s="26">
        <v>0</v>
      </c>
      <c r="E155" s="26">
        <v>2660313</v>
      </c>
      <c r="F155" s="26">
        <v>940957</v>
      </c>
      <c r="G155" s="26">
        <f t="shared" si="23"/>
        <v>3698605</v>
      </c>
      <c r="H155" s="26">
        <v>150.45060483870964</v>
      </c>
      <c r="I155" s="26" t="s">
        <v>205</v>
      </c>
      <c r="J155" s="26">
        <v>4112.0429435483866</v>
      </c>
      <c r="K155" s="26">
        <v>1454.4362231182793</v>
      </c>
      <c r="L155" s="26">
        <f t="shared" si="22"/>
        <v>5716.9297715053754</v>
      </c>
    </row>
    <row r="156" spans="1:12" s="36" customFormat="1">
      <c r="A156" s="35"/>
      <c r="B156" s="35" t="s">
        <v>164</v>
      </c>
      <c r="C156" s="31">
        <v>97335</v>
      </c>
      <c r="D156" s="31"/>
      <c r="E156" s="31">
        <v>172920.345</v>
      </c>
      <c r="F156" s="31">
        <v>111973.883</v>
      </c>
      <c r="G156" s="71">
        <f t="shared" si="23"/>
        <v>382229.228</v>
      </c>
      <c r="H156" s="71">
        <v>150.45060483870964</v>
      </c>
      <c r="I156" s="71"/>
      <c r="J156" s="71">
        <v>267.28279133064513</v>
      </c>
      <c r="K156" s="71">
        <v>173.07791055107526</v>
      </c>
      <c r="L156" s="71">
        <f t="shared" si="22"/>
        <v>590.81130672043003</v>
      </c>
    </row>
    <row r="157" spans="1:12" s="36" customFormat="1">
      <c r="A157" s="35"/>
      <c r="B157" s="35" t="s">
        <v>165</v>
      </c>
      <c r="C157" s="31"/>
      <c r="D157" s="31"/>
      <c r="E157" s="31">
        <v>69168.137999999992</v>
      </c>
      <c r="F157" s="31"/>
      <c r="G157" s="71">
        <f t="shared" si="23"/>
        <v>69168.137999999992</v>
      </c>
      <c r="H157" s="71"/>
      <c r="I157" s="71"/>
      <c r="J157" s="71">
        <v>106.91311653225804</v>
      </c>
      <c r="K157" s="71"/>
      <c r="L157" s="71">
        <f t="shared" si="22"/>
        <v>106.91311653225804</v>
      </c>
    </row>
    <row r="158" spans="1:12" s="36" customFormat="1">
      <c r="A158" s="35"/>
      <c r="B158" s="35" t="s">
        <v>166</v>
      </c>
      <c r="C158" s="31"/>
      <c r="D158" s="31"/>
      <c r="E158" s="31">
        <v>212825.04</v>
      </c>
      <c r="F158" s="31">
        <v>39520.194000000003</v>
      </c>
      <c r="G158" s="71">
        <f t="shared" si="23"/>
        <v>252345.234</v>
      </c>
      <c r="H158" s="71"/>
      <c r="I158" s="71"/>
      <c r="J158" s="71">
        <v>328.96343548387097</v>
      </c>
      <c r="K158" s="71">
        <v>61.086321370967745</v>
      </c>
      <c r="L158" s="71">
        <f t="shared" si="22"/>
        <v>390.04975685483873</v>
      </c>
    </row>
    <row r="159" spans="1:12" s="36" customFormat="1">
      <c r="A159" s="35"/>
      <c r="B159" s="35" t="s">
        <v>167</v>
      </c>
      <c r="C159" s="31"/>
      <c r="D159" s="31"/>
      <c r="E159" s="31">
        <v>893865.16800000006</v>
      </c>
      <c r="F159" s="31">
        <v>207951.497</v>
      </c>
      <c r="G159" s="71">
        <f t="shared" si="23"/>
        <v>1101816.665</v>
      </c>
      <c r="H159" s="71"/>
      <c r="I159" s="71"/>
      <c r="J159" s="71">
        <v>1381.6464290322581</v>
      </c>
      <c r="K159" s="71">
        <v>321.43040530913976</v>
      </c>
      <c r="L159" s="71">
        <f t="shared" si="22"/>
        <v>1703.0768343413979</v>
      </c>
    </row>
    <row r="160" spans="1:12" s="36" customFormat="1">
      <c r="A160" s="35"/>
      <c r="B160" s="35" t="s">
        <v>168</v>
      </c>
      <c r="C160" s="31"/>
      <c r="D160" s="31"/>
      <c r="E160" s="31">
        <v>936430.17599999998</v>
      </c>
      <c r="F160" s="31">
        <v>382028.54199999996</v>
      </c>
      <c r="G160" s="71">
        <f t="shared" si="23"/>
        <v>1318458.7179999999</v>
      </c>
      <c r="H160" s="71"/>
      <c r="I160" s="71"/>
      <c r="J160" s="71">
        <v>1447.4391161290321</v>
      </c>
      <c r="K160" s="71">
        <v>590.50110658602136</v>
      </c>
      <c r="L160" s="71">
        <f t="shared" si="22"/>
        <v>2037.9402227150536</v>
      </c>
    </row>
    <row r="161" spans="1:12" s="36" customFormat="1">
      <c r="A161" s="35"/>
      <c r="B161" s="35" t="s">
        <v>169</v>
      </c>
      <c r="C161" s="31"/>
      <c r="D161" s="31"/>
      <c r="E161" s="31">
        <v>148977.52799999999</v>
      </c>
      <c r="F161" s="31">
        <v>70571.774999999994</v>
      </c>
      <c r="G161" s="71">
        <f t="shared" si="23"/>
        <v>219549.30299999999</v>
      </c>
      <c r="H161" s="71"/>
      <c r="I161" s="71"/>
      <c r="J161" s="71">
        <v>230.27440483870964</v>
      </c>
      <c r="K161" s="71">
        <v>109.08271673387095</v>
      </c>
      <c r="L161" s="71">
        <f t="shared" si="22"/>
        <v>339.35712157258058</v>
      </c>
    </row>
    <row r="162" spans="1:12" s="36" customFormat="1">
      <c r="A162" s="35"/>
      <c r="B162" s="35" t="s">
        <v>170</v>
      </c>
      <c r="C162" s="31"/>
      <c r="D162" s="31"/>
      <c r="E162" s="31">
        <v>135675.96299999999</v>
      </c>
      <c r="F162" s="31">
        <v>46106.893000000004</v>
      </c>
      <c r="G162" s="71">
        <f t="shared" si="23"/>
        <v>181782.856</v>
      </c>
      <c r="H162" s="71"/>
      <c r="I162" s="71"/>
      <c r="J162" s="71">
        <v>209.71419012096771</v>
      </c>
      <c r="K162" s="71">
        <v>71.26737493279569</v>
      </c>
      <c r="L162" s="71">
        <f t="shared" si="22"/>
        <v>280.9815650537634</v>
      </c>
    </row>
    <row r="163" spans="1:12" s="36" customFormat="1">
      <c r="A163" s="35"/>
      <c r="B163" s="35" t="s">
        <v>171</v>
      </c>
      <c r="C163" s="31"/>
      <c r="D163" s="31"/>
      <c r="E163" s="31">
        <v>90450.642000000007</v>
      </c>
      <c r="F163" s="31">
        <v>82804.216</v>
      </c>
      <c r="G163" s="71">
        <f t="shared" si="23"/>
        <v>173254.85800000001</v>
      </c>
      <c r="H163" s="71"/>
      <c r="I163" s="71"/>
      <c r="J163" s="71">
        <v>139.80946008064515</v>
      </c>
      <c r="K163" s="71">
        <v>127.99038763440859</v>
      </c>
      <c r="L163" s="71">
        <f t="shared" si="22"/>
        <v>267.79984771505372</v>
      </c>
    </row>
    <row r="164" spans="1:12" s="36" customFormat="1">
      <c r="A164" s="23">
        <v>51</v>
      </c>
      <c r="B164" s="24" t="s">
        <v>87</v>
      </c>
      <c r="C164" s="26">
        <v>295310</v>
      </c>
      <c r="D164" s="26">
        <v>0</v>
      </c>
      <c r="E164" s="82">
        <v>1379979</v>
      </c>
      <c r="F164" s="26">
        <v>616193</v>
      </c>
      <c r="G164" s="26">
        <f t="shared" si="23"/>
        <v>2291482</v>
      </c>
      <c r="H164" s="26">
        <v>456.46034946236557</v>
      </c>
      <c r="I164" s="26" t="s">
        <v>205</v>
      </c>
      <c r="J164" s="26">
        <v>2133.0320564516128</v>
      </c>
      <c r="K164" s="26">
        <v>952.44885752688174</v>
      </c>
      <c r="L164" s="26">
        <f>H164+I164+J164+K164</f>
        <v>3541.94126344086</v>
      </c>
    </row>
    <row r="165" spans="1:12" s="36" customFormat="1">
      <c r="A165" s="35"/>
      <c r="B165" s="35" t="s">
        <v>172</v>
      </c>
      <c r="C165" s="31">
        <v>295310</v>
      </c>
      <c r="D165" s="31">
        <v>0</v>
      </c>
      <c r="E165" s="31">
        <v>1379979</v>
      </c>
      <c r="F165" s="31">
        <v>616193</v>
      </c>
      <c r="G165" s="71">
        <f>G164*100%</f>
        <v>2291482</v>
      </c>
      <c r="H165" s="71">
        <v>456.46034946236557</v>
      </c>
      <c r="I165" s="71"/>
      <c r="J165" s="71">
        <v>2133.0320564516128</v>
      </c>
      <c r="K165" s="71">
        <v>952.44885752688174</v>
      </c>
      <c r="L165" s="71">
        <f>SUM(H165:K165)</f>
        <v>3541.94126344086</v>
      </c>
    </row>
    <row r="166" spans="1:12" s="36" customFormat="1">
      <c r="A166" s="23">
        <v>52</v>
      </c>
      <c r="B166" s="24" t="s">
        <v>89</v>
      </c>
      <c r="C166" s="26">
        <v>14797</v>
      </c>
      <c r="D166" s="26">
        <v>20336</v>
      </c>
      <c r="E166" s="82">
        <v>2144288</v>
      </c>
      <c r="F166" s="26">
        <v>1078523</v>
      </c>
      <c r="G166" s="26">
        <f>SUM(C166:F166)</f>
        <v>3257944</v>
      </c>
      <c r="H166" s="26">
        <v>22.871706989247308</v>
      </c>
      <c r="I166" s="26">
        <v>31.43333333333333</v>
      </c>
      <c r="J166" s="26">
        <v>3314.4236559139781</v>
      </c>
      <c r="K166" s="26">
        <v>1667.0718413978493</v>
      </c>
      <c r="L166" s="26">
        <f t="shared" ref="L166:L204" si="24">SUM(H166:K166)</f>
        <v>5035.8005376344081</v>
      </c>
    </row>
    <row r="167" spans="1:12" s="36" customFormat="1">
      <c r="A167" s="35"/>
      <c r="B167" s="35" t="s">
        <v>173</v>
      </c>
      <c r="C167" s="31"/>
      <c r="D167" s="31">
        <v>20336</v>
      </c>
      <c r="E167" s="31">
        <v>2144288</v>
      </c>
      <c r="F167" s="31">
        <v>1078523</v>
      </c>
      <c r="G167" s="71">
        <f>G166*100%</f>
        <v>3257944</v>
      </c>
      <c r="H167" s="71"/>
      <c r="I167" s="71">
        <v>31.43333333333333</v>
      </c>
      <c r="J167" s="71">
        <v>3314.4236559139781</v>
      </c>
      <c r="K167" s="71">
        <v>1667.0718413978493</v>
      </c>
      <c r="L167" s="71">
        <f t="shared" si="24"/>
        <v>5012.9288306451608</v>
      </c>
    </row>
    <row r="168" spans="1:12" s="36" customFormat="1">
      <c r="A168" s="23">
        <v>53</v>
      </c>
      <c r="B168" s="24" t="s">
        <v>91</v>
      </c>
      <c r="C168" s="26">
        <v>0</v>
      </c>
      <c r="D168" s="26">
        <v>0</v>
      </c>
      <c r="E168" s="82">
        <v>125365</v>
      </c>
      <c r="F168" s="26">
        <v>186559</v>
      </c>
      <c r="G168" s="26">
        <f>SUM(C168:F168)</f>
        <v>311924</v>
      </c>
      <c r="H168" s="26" t="s">
        <v>205</v>
      </c>
      <c r="I168" s="26" t="s">
        <v>205</v>
      </c>
      <c r="J168" s="26">
        <v>193.77654569892471</v>
      </c>
      <c r="K168" s="26">
        <v>288.36404569892471</v>
      </c>
      <c r="L168" s="26">
        <f t="shared" si="24"/>
        <v>482.14059139784945</v>
      </c>
    </row>
    <row r="169" spans="1:12" s="36" customFormat="1">
      <c r="A169" s="35"/>
      <c r="B169" s="35" t="s">
        <v>174</v>
      </c>
      <c r="C169" s="31"/>
      <c r="D169" s="31"/>
      <c r="E169" s="31">
        <v>125365</v>
      </c>
      <c r="F169" s="31">
        <v>186559</v>
      </c>
      <c r="G169" s="71">
        <f>G168</f>
        <v>311924</v>
      </c>
      <c r="H169" s="71"/>
      <c r="I169" s="71"/>
      <c r="J169" s="71">
        <v>193.77654569892471</v>
      </c>
      <c r="K169" s="71">
        <v>288.36404569892471</v>
      </c>
      <c r="L169" s="71">
        <f t="shared" si="24"/>
        <v>482.14059139784945</v>
      </c>
    </row>
    <row r="170" spans="1:12" s="36" customFormat="1">
      <c r="A170" s="23">
        <v>54</v>
      </c>
      <c r="B170" s="24" t="s">
        <v>93</v>
      </c>
      <c r="C170" s="26">
        <v>406951</v>
      </c>
      <c r="D170" s="26">
        <v>0</v>
      </c>
      <c r="E170" s="82">
        <v>6364979</v>
      </c>
      <c r="F170" s="26">
        <v>1212698.2426157258</v>
      </c>
      <c r="G170" s="26">
        <f>SUM(C170:F170)</f>
        <v>7984628.2426157258</v>
      </c>
      <c r="H170" s="26">
        <v>629.02372311827958</v>
      </c>
      <c r="I170" s="26" t="s">
        <v>205</v>
      </c>
      <c r="J170" s="26">
        <v>9838.341196236559</v>
      </c>
      <c r="K170" s="26">
        <v>1874.4663696345222</v>
      </c>
      <c r="L170" s="26">
        <f t="shared" si="24"/>
        <v>12341.83128898936</v>
      </c>
    </row>
    <row r="171" spans="1:12" s="36" customFormat="1">
      <c r="A171" s="35"/>
      <c r="B171" s="35" t="s">
        <v>175</v>
      </c>
      <c r="C171" s="31">
        <v>406951</v>
      </c>
      <c r="D171" s="31">
        <v>0</v>
      </c>
      <c r="E171" s="31">
        <v>6364979</v>
      </c>
      <c r="F171" s="31">
        <v>1212698.2426157258</v>
      </c>
      <c r="G171" s="71">
        <f>G170*100%</f>
        <v>7984628.2426157258</v>
      </c>
      <c r="H171" s="71">
        <v>629.02372311827958</v>
      </c>
      <c r="I171" s="71"/>
      <c r="J171" s="71">
        <v>9838.341196236559</v>
      </c>
      <c r="K171" s="71">
        <v>1874.4663696345222</v>
      </c>
      <c r="L171" s="71">
        <f t="shared" si="24"/>
        <v>12341.83128898936</v>
      </c>
    </row>
    <row r="172" spans="1:12" s="36" customFormat="1">
      <c r="A172" s="23">
        <v>55</v>
      </c>
      <c r="B172" s="24" t="s">
        <v>94</v>
      </c>
      <c r="C172" s="26">
        <v>731198</v>
      </c>
      <c r="D172" s="26">
        <v>0</v>
      </c>
      <c r="E172" s="26">
        <v>2034789</v>
      </c>
      <c r="F172" s="26">
        <v>2271167</v>
      </c>
      <c r="G172" s="26">
        <f t="shared" ref="G172:G200" si="25">SUM(C172:F172)</f>
        <v>5037154</v>
      </c>
      <c r="H172" s="26">
        <v>1130.2119623655913</v>
      </c>
      <c r="I172" s="26" t="s">
        <v>205</v>
      </c>
      <c r="J172" s="26">
        <v>3145.1711693548386</v>
      </c>
      <c r="K172" s="26">
        <v>3510.540389784946</v>
      </c>
      <c r="L172" s="26">
        <f t="shared" si="24"/>
        <v>7785.9235215053759</v>
      </c>
    </row>
    <row r="173" spans="1:12" s="36" customFormat="1">
      <c r="A173" s="35"/>
      <c r="B173" s="35" t="s">
        <v>176</v>
      </c>
      <c r="C173" s="31">
        <v>731198</v>
      </c>
      <c r="D173" s="31"/>
      <c r="E173" s="31">
        <v>1710647</v>
      </c>
      <c r="F173" s="31">
        <v>2011282</v>
      </c>
      <c r="G173" s="71">
        <f>SUM(C173:F173)</f>
        <v>4453127</v>
      </c>
      <c r="H173" s="71">
        <v>1130.2119623655913</v>
      </c>
      <c r="I173" s="71"/>
      <c r="J173" s="71">
        <v>2644.1452284946236</v>
      </c>
      <c r="K173" s="71">
        <v>3108.8364247311824</v>
      </c>
      <c r="L173" s="71">
        <f t="shared" si="24"/>
        <v>6883.1936155913972</v>
      </c>
    </row>
    <row r="174" spans="1:12" s="36" customFormat="1">
      <c r="A174" s="35"/>
      <c r="B174" s="35" t="s">
        <v>177</v>
      </c>
      <c r="C174" s="31"/>
      <c r="D174" s="31"/>
      <c r="E174" s="31">
        <v>324142</v>
      </c>
      <c r="F174" s="31">
        <v>205100</v>
      </c>
      <c r="G174" s="71">
        <f t="shared" si="25"/>
        <v>529242</v>
      </c>
      <c r="H174" s="71"/>
      <c r="I174" s="71"/>
      <c r="J174" s="71">
        <v>501.02594086021503</v>
      </c>
      <c r="K174" s="71">
        <v>317.02284946236557</v>
      </c>
      <c r="L174" s="71">
        <f t="shared" si="24"/>
        <v>818.04879032258054</v>
      </c>
    </row>
    <row r="175" spans="1:12" s="36" customFormat="1">
      <c r="A175" s="35"/>
      <c r="B175" s="35" t="s">
        <v>178</v>
      </c>
      <c r="C175" s="31"/>
      <c r="D175" s="31"/>
      <c r="E175" s="31"/>
      <c r="F175" s="31">
        <v>54785</v>
      </c>
      <c r="G175" s="71">
        <f t="shared" si="25"/>
        <v>54785</v>
      </c>
      <c r="H175" s="71"/>
      <c r="I175" s="71"/>
      <c r="J175" s="71"/>
      <c r="K175" s="71">
        <v>84.681115591397841</v>
      </c>
      <c r="L175" s="71">
        <f t="shared" si="24"/>
        <v>84.681115591397841</v>
      </c>
    </row>
    <row r="176" spans="1:12" s="36" customFormat="1">
      <c r="A176" s="23">
        <v>56</v>
      </c>
      <c r="B176" s="24" t="s">
        <v>96</v>
      </c>
      <c r="C176" s="26">
        <v>605523</v>
      </c>
      <c r="D176" s="26"/>
      <c r="E176" s="26">
        <v>1648573</v>
      </c>
      <c r="F176" s="26">
        <v>1504000</v>
      </c>
      <c r="G176" s="26">
        <f t="shared" si="25"/>
        <v>3758096</v>
      </c>
      <c r="H176" s="26">
        <v>935.95624999999995</v>
      </c>
      <c r="I176" s="26" t="s">
        <v>205</v>
      </c>
      <c r="J176" s="26">
        <v>2548.1975134408599</v>
      </c>
      <c r="K176" s="26">
        <v>2324.7311827956987</v>
      </c>
      <c r="L176" s="26">
        <f t="shared" si="24"/>
        <v>5808.8849462365579</v>
      </c>
    </row>
    <row r="177" spans="1:12" s="36" customFormat="1">
      <c r="A177" s="35"/>
      <c r="B177" s="35" t="s">
        <v>179</v>
      </c>
      <c r="C177" s="31">
        <v>605523</v>
      </c>
      <c r="D177" s="31"/>
      <c r="E177" s="31">
        <v>1648573</v>
      </c>
      <c r="F177" s="31">
        <v>1504000</v>
      </c>
      <c r="G177" s="71">
        <f t="shared" si="25"/>
        <v>3758096</v>
      </c>
      <c r="H177" s="71">
        <v>935.95624999999995</v>
      </c>
      <c r="I177" s="71"/>
      <c r="J177" s="71">
        <v>2548.1975134408599</v>
      </c>
      <c r="K177" s="71">
        <v>2324.7311827956987</v>
      </c>
      <c r="L177" s="71">
        <f t="shared" si="24"/>
        <v>5808.8849462365579</v>
      </c>
    </row>
    <row r="178" spans="1:12" s="36" customFormat="1">
      <c r="A178" s="23">
        <v>57</v>
      </c>
      <c r="B178" s="24" t="s">
        <v>97</v>
      </c>
      <c r="C178" s="26">
        <v>134428</v>
      </c>
      <c r="D178" s="26">
        <v>0</v>
      </c>
      <c r="E178" s="26">
        <v>1693221.777</v>
      </c>
      <c r="F178" s="26">
        <v>841356</v>
      </c>
      <c r="G178" s="26">
        <f t="shared" si="25"/>
        <v>2669005.7769999998</v>
      </c>
      <c r="H178" s="26">
        <v>207.78521505376344</v>
      </c>
      <c r="I178" s="26" t="s">
        <v>205</v>
      </c>
      <c r="J178" s="26">
        <v>2617.2110800403225</v>
      </c>
      <c r="K178" s="26">
        <v>1300.4830645161289</v>
      </c>
      <c r="L178" s="26">
        <f t="shared" si="24"/>
        <v>4125.4793596102145</v>
      </c>
    </row>
    <row r="179" spans="1:12" s="36" customFormat="1">
      <c r="A179" s="35"/>
      <c r="B179" s="35" t="s">
        <v>180</v>
      </c>
      <c r="C179" s="31"/>
      <c r="D179" s="31"/>
      <c r="E179" s="31">
        <v>292866</v>
      </c>
      <c r="F179" s="31">
        <v>187038</v>
      </c>
      <c r="G179" s="71">
        <f t="shared" si="25"/>
        <v>479904</v>
      </c>
      <c r="H179" s="71"/>
      <c r="I179" s="71"/>
      <c r="J179" s="71">
        <v>452.68266129032253</v>
      </c>
      <c r="K179" s="71">
        <v>289.10443548387093</v>
      </c>
      <c r="L179" s="71">
        <f t="shared" si="24"/>
        <v>741.78709677419351</v>
      </c>
    </row>
    <row r="180" spans="1:12" s="36" customFormat="1">
      <c r="A180" s="35"/>
      <c r="B180" s="35" t="s">
        <v>181</v>
      </c>
      <c r="C180" s="31"/>
      <c r="D180" s="31"/>
      <c r="E180" s="31">
        <v>100524</v>
      </c>
      <c r="F180" s="31">
        <v>119764</v>
      </c>
      <c r="G180" s="71">
        <f t="shared" si="25"/>
        <v>220288</v>
      </c>
      <c r="H180" s="71"/>
      <c r="I180" s="71"/>
      <c r="J180" s="71">
        <v>155.37983870967741</v>
      </c>
      <c r="K180" s="71">
        <v>185.11908602150535</v>
      </c>
      <c r="L180" s="71">
        <f t="shared" si="24"/>
        <v>340.4989247311828</v>
      </c>
    </row>
    <row r="181" spans="1:12" s="36" customFormat="1">
      <c r="A181" s="35"/>
      <c r="B181" s="35" t="s">
        <v>182</v>
      </c>
      <c r="C181" s="31"/>
      <c r="D181" s="31"/>
      <c r="E181" s="31">
        <v>34711</v>
      </c>
      <c r="F181" s="31">
        <v>859</v>
      </c>
      <c r="G181" s="71">
        <f t="shared" si="25"/>
        <v>35570</v>
      </c>
      <c r="H181" s="71"/>
      <c r="I181" s="71"/>
      <c r="J181" s="71">
        <v>53.652755376344082</v>
      </c>
      <c r="K181" s="71">
        <v>1.3277553763440859</v>
      </c>
      <c r="L181" s="71">
        <f t="shared" si="24"/>
        <v>54.980510752688168</v>
      </c>
    </row>
    <row r="182" spans="1:12" s="36" customFormat="1">
      <c r="A182" s="35"/>
      <c r="B182" s="35" t="s">
        <v>211</v>
      </c>
      <c r="C182" s="31"/>
      <c r="D182" s="31"/>
      <c r="E182" s="31">
        <v>1242</v>
      </c>
      <c r="F182" s="31">
        <v>15994</v>
      </c>
      <c r="G182" s="71">
        <f t="shared" si="25"/>
        <v>17236</v>
      </c>
      <c r="H182" s="71"/>
      <c r="I182" s="71"/>
      <c r="J182" s="71"/>
      <c r="K182" s="71">
        <v>24.721908602150535</v>
      </c>
      <c r="L182" s="71">
        <f t="shared" si="24"/>
        <v>24.721908602150535</v>
      </c>
    </row>
    <row r="183" spans="1:12" s="36" customFormat="1">
      <c r="A183" s="35"/>
      <c r="B183" s="35" t="s">
        <v>184</v>
      </c>
      <c r="C183" s="31"/>
      <c r="D183" s="31"/>
      <c r="E183" s="31">
        <v>333513</v>
      </c>
      <c r="F183" s="31"/>
      <c r="G183" s="71">
        <f t="shared" si="25"/>
        <v>333513</v>
      </c>
      <c r="H183" s="71"/>
      <c r="I183" s="71"/>
      <c r="J183" s="71">
        <v>515.51068548387093</v>
      </c>
      <c r="K183" s="71"/>
      <c r="L183" s="71">
        <f t="shared" si="24"/>
        <v>515.51068548387093</v>
      </c>
    </row>
    <row r="184" spans="1:12" s="36" customFormat="1">
      <c r="A184" s="35"/>
      <c r="B184" s="35" t="s">
        <v>185</v>
      </c>
      <c r="C184" s="31">
        <v>134428</v>
      </c>
      <c r="D184" s="31"/>
      <c r="E184" s="31">
        <v>79341</v>
      </c>
      <c r="F184" s="31">
        <v>12866</v>
      </c>
      <c r="G184" s="71">
        <f t="shared" si="25"/>
        <v>226635</v>
      </c>
      <c r="H184" s="71">
        <v>207.78521505376344</v>
      </c>
      <c r="I184" s="71"/>
      <c r="J184" s="71">
        <v>122.63729838709676</v>
      </c>
      <c r="K184" s="71">
        <v>19.886962365591398</v>
      </c>
      <c r="L184" s="71">
        <f t="shared" si="24"/>
        <v>350.30947580645159</v>
      </c>
    </row>
    <row r="185" spans="1:12" s="36" customFormat="1">
      <c r="A185" s="35"/>
      <c r="B185" s="35" t="s">
        <v>186</v>
      </c>
      <c r="C185" s="31"/>
      <c r="D185" s="31"/>
      <c r="E185" s="31">
        <v>594306.777</v>
      </c>
      <c r="F185" s="31">
        <v>491705</v>
      </c>
      <c r="G185" s="71">
        <f t="shared" si="25"/>
        <v>1086011.777</v>
      </c>
      <c r="H185" s="71"/>
      <c r="I185" s="71"/>
      <c r="J185" s="71">
        <v>918.6193461693548</v>
      </c>
      <c r="K185" s="71">
        <v>760.02788978494618</v>
      </c>
      <c r="L185" s="71">
        <f t="shared" si="24"/>
        <v>1678.6472359543009</v>
      </c>
    </row>
    <row r="186" spans="1:12" s="36" customFormat="1">
      <c r="A186" s="35"/>
      <c r="B186" s="35" t="s">
        <v>187</v>
      </c>
      <c r="C186" s="31"/>
      <c r="D186" s="31"/>
      <c r="E186" s="31">
        <v>256718</v>
      </c>
      <c r="F186" s="31">
        <v>13130</v>
      </c>
      <c r="G186" s="71">
        <f t="shared" si="25"/>
        <v>269848</v>
      </c>
      <c r="H186" s="71"/>
      <c r="I186" s="71"/>
      <c r="J186" s="71">
        <v>396.80873655913979</v>
      </c>
      <c r="K186" s="71"/>
      <c r="L186" s="71">
        <f t="shared" si="24"/>
        <v>396.80873655913979</v>
      </c>
    </row>
    <row r="187" spans="1:12" s="36" customFormat="1">
      <c r="A187" s="18">
        <v>58</v>
      </c>
      <c r="B187" s="44" t="s">
        <v>99</v>
      </c>
      <c r="C187" s="21">
        <v>0</v>
      </c>
      <c r="D187" s="21">
        <v>60720</v>
      </c>
      <c r="E187" s="21">
        <v>3806462</v>
      </c>
      <c r="F187" s="21">
        <v>788416</v>
      </c>
      <c r="G187" s="21">
        <f t="shared" si="25"/>
        <v>4655598</v>
      </c>
      <c r="H187" s="21" t="s">
        <v>205</v>
      </c>
      <c r="I187" s="21">
        <v>93.854838709677409</v>
      </c>
      <c r="J187" s="21">
        <v>5883.6442204301065</v>
      </c>
      <c r="K187" s="21">
        <v>1218.6537634408601</v>
      </c>
      <c r="L187" s="21">
        <f t="shared" si="24"/>
        <v>7196.1528225806433</v>
      </c>
    </row>
    <row r="188" spans="1:12" s="36" customFormat="1">
      <c r="A188" s="35"/>
      <c r="B188" s="35" t="s">
        <v>188</v>
      </c>
      <c r="C188" s="31"/>
      <c r="D188" s="31"/>
      <c r="E188" s="31">
        <v>1138002</v>
      </c>
      <c r="F188" s="31">
        <v>354150</v>
      </c>
      <c r="G188" s="71">
        <f t="shared" si="25"/>
        <v>1492152</v>
      </c>
      <c r="H188" s="71"/>
      <c r="I188" s="71"/>
      <c r="J188" s="71">
        <v>1759.0084677419352</v>
      </c>
      <c r="K188" s="71">
        <v>547.4092741935483</v>
      </c>
      <c r="L188" s="71">
        <f t="shared" si="24"/>
        <v>2306.4177419354837</v>
      </c>
    </row>
    <row r="189" spans="1:12" s="36" customFormat="1">
      <c r="A189" s="35"/>
      <c r="B189" s="35" t="s">
        <v>189</v>
      </c>
      <c r="C189" s="31"/>
      <c r="D189" s="31"/>
      <c r="E189" s="31">
        <v>900145</v>
      </c>
      <c r="F189" s="31">
        <v>49944</v>
      </c>
      <c r="G189" s="71">
        <f t="shared" si="25"/>
        <v>950089</v>
      </c>
      <c r="H189" s="71"/>
      <c r="I189" s="71"/>
      <c r="J189" s="71">
        <v>1391.3531586021504</v>
      </c>
      <c r="K189" s="71">
        <v>77.198387096774184</v>
      </c>
      <c r="L189" s="71">
        <f t="shared" si="24"/>
        <v>1468.5515456989247</v>
      </c>
    </row>
    <row r="190" spans="1:12" s="36" customFormat="1">
      <c r="A190" s="35"/>
      <c r="B190" s="35" t="s">
        <v>190</v>
      </c>
      <c r="C190" s="31"/>
      <c r="D190" s="31">
        <v>60720</v>
      </c>
      <c r="E190" s="31">
        <v>527789</v>
      </c>
      <c r="F190" s="31">
        <v>160486</v>
      </c>
      <c r="G190" s="71">
        <f t="shared" si="25"/>
        <v>748995</v>
      </c>
      <c r="H190" s="71"/>
      <c r="I190" s="71">
        <v>93.854838709677409</v>
      </c>
      <c r="J190" s="71">
        <v>815.80288978494616</v>
      </c>
      <c r="K190" s="71">
        <v>248.0630376344086</v>
      </c>
      <c r="L190" s="71">
        <f t="shared" si="24"/>
        <v>1157.7207661290322</v>
      </c>
    </row>
    <row r="191" spans="1:12" s="36" customFormat="1">
      <c r="A191" s="35"/>
      <c r="B191" s="35" t="s">
        <v>191</v>
      </c>
      <c r="C191" s="31"/>
      <c r="D191" s="31"/>
      <c r="E191" s="31">
        <v>292176</v>
      </c>
      <c r="F191" s="31">
        <v>30496</v>
      </c>
      <c r="G191" s="71">
        <f t="shared" si="25"/>
        <v>322672</v>
      </c>
      <c r="H191" s="71"/>
      <c r="I191" s="71"/>
      <c r="J191" s="71">
        <v>451.61612903225802</v>
      </c>
      <c r="K191" s="71">
        <v>47.137634408602153</v>
      </c>
      <c r="L191" s="71">
        <f t="shared" si="24"/>
        <v>498.75376344086015</v>
      </c>
    </row>
    <row r="192" spans="1:12" s="36" customFormat="1">
      <c r="A192" s="35"/>
      <c r="B192" s="35" t="s">
        <v>192</v>
      </c>
      <c r="C192" s="31"/>
      <c r="D192" s="31"/>
      <c r="E192" s="31"/>
      <c r="F192" s="31">
        <v>12195</v>
      </c>
      <c r="G192" s="71">
        <f t="shared" si="25"/>
        <v>12195</v>
      </c>
      <c r="H192" s="71"/>
      <c r="I192" s="71"/>
      <c r="J192" s="71"/>
      <c r="K192" s="71">
        <v>18.849798387096772</v>
      </c>
      <c r="L192" s="71">
        <f t="shared" si="24"/>
        <v>18.849798387096772</v>
      </c>
    </row>
    <row r="193" spans="1:13" s="36" customFormat="1" ht="30">
      <c r="A193" s="35"/>
      <c r="B193" s="38" t="s">
        <v>193</v>
      </c>
      <c r="C193" s="31"/>
      <c r="D193" s="31"/>
      <c r="E193" s="31">
        <v>174770</v>
      </c>
      <c r="F193" s="31"/>
      <c r="G193" s="71">
        <f t="shared" si="25"/>
        <v>174770</v>
      </c>
      <c r="H193" s="71"/>
      <c r="I193" s="71"/>
      <c r="J193" s="71">
        <v>270.1418010752688</v>
      </c>
      <c r="K193" s="71"/>
      <c r="L193" s="71">
        <f t="shared" si="24"/>
        <v>270.1418010752688</v>
      </c>
    </row>
    <row r="194" spans="1:13" s="36" customFormat="1">
      <c r="A194" s="35"/>
      <c r="B194" s="35" t="s">
        <v>194</v>
      </c>
      <c r="C194" s="31"/>
      <c r="D194" s="31"/>
      <c r="E194" s="31">
        <v>719669</v>
      </c>
      <c r="F194" s="31">
        <v>168905</v>
      </c>
      <c r="G194" s="71">
        <f t="shared" si="25"/>
        <v>888574</v>
      </c>
      <c r="H194" s="71"/>
      <c r="I194" s="71"/>
      <c r="J194" s="71">
        <v>1112.3915994623655</v>
      </c>
      <c r="K194" s="71">
        <v>261.07627688172045</v>
      </c>
      <c r="L194" s="71">
        <f t="shared" si="24"/>
        <v>1373.4678763440861</v>
      </c>
    </row>
    <row r="195" spans="1:13" s="36" customFormat="1">
      <c r="A195" s="35"/>
      <c r="B195" s="35" t="s">
        <v>195</v>
      </c>
      <c r="C195" s="31"/>
      <c r="D195" s="31"/>
      <c r="E195" s="31">
        <v>19310</v>
      </c>
      <c r="F195" s="31"/>
      <c r="G195" s="71">
        <f t="shared" si="25"/>
        <v>19310</v>
      </c>
      <c r="H195" s="71"/>
      <c r="I195" s="71"/>
      <c r="J195" s="71">
        <v>29.847446236559136</v>
      </c>
      <c r="K195" s="71"/>
      <c r="L195" s="71">
        <f t="shared" si="24"/>
        <v>29.847446236559136</v>
      </c>
    </row>
    <row r="196" spans="1:13" s="36" customFormat="1">
      <c r="A196" s="35"/>
      <c r="B196" s="35" t="s">
        <v>196</v>
      </c>
      <c r="C196" s="31"/>
      <c r="D196" s="31"/>
      <c r="E196" s="31">
        <v>34601</v>
      </c>
      <c r="F196" s="31">
        <v>12240</v>
      </c>
      <c r="G196" s="71">
        <f t="shared" si="25"/>
        <v>46841</v>
      </c>
      <c r="H196" s="71"/>
      <c r="I196" s="71"/>
      <c r="J196" s="71">
        <v>53.48272849462365</v>
      </c>
      <c r="K196" s="71">
        <v>18.919354838709676</v>
      </c>
      <c r="L196" s="71">
        <f t="shared" si="24"/>
        <v>72.402083333333323</v>
      </c>
    </row>
    <row r="197" spans="1:13" s="36" customFormat="1">
      <c r="A197" s="45">
        <v>59</v>
      </c>
      <c r="B197" s="46" t="s">
        <v>100</v>
      </c>
      <c r="C197" s="83">
        <v>105632</v>
      </c>
      <c r="D197" s="83">
        <v>0</v>
      </c>
      <c r="E197" s="83">
        <v>3123686</v>
      </c>
      <c r="F197" s="83">
        <v>2138191</v>
      </c>
      <c r="G197" s="83">
        <f t="shared" si="25"/>
        <v>5367509</v>
      </c>
      <c r="H197" s="48">
        <v>163.27526881720428</v>
      </c>
      <c r="I197" s="48" t="s">
        <v>205</v>
      </c>
      <c r="J197" s="48">
        <v>4828.2780913978495</v>
      </c>
      <c r="K197" s="48">
        <v>3304.9995295698923</v>
      </c>
      <c r="L197" s="48">
        <f t="shared" si="24"/>
        <v>8296.5528897849454</v>
      </c>
    </row>
    <row r="198" spans="1:13" s="36" customFormat="1">
      <c r="A198" s="49"/>
      <c r="B198" s="50" t="s">
        <v>197</v>
      </c>
      <c r="C198" s="84"/>
      <c r="D198" s="84">
        <v>0</v>
      </c>
      <c r="E198" s="84">
        <v>2158251</v>
      </c>
      <c r="F198" s="84">
        <v>1424157</v>
      </c>
      <c r="G198" s="84">
        <f t="shared" si="25"/>
        <v>3582408</v>
      </c>
      <c r="H198" s="52"/>
      <c r="I198" s="52" t="s">
        <v>205</v>
      </c>
      <c r="J198" s="52">
        <v>3336.0062499999999</v>
      </c>
      <c r="K198" s="52">
        <v>2201.3179435483867</v>
      </c>
      <c r="L198" s="52">
        <f t="shared" si="24"/>
        <v>5537.3241935483866</v>
      </c>
    </row>
    <row r="199" spans="1:13" s="36" customFormat="1">
      <c r="A199" s="49"/>
      <c r="B199" s="50" t="s">
        <v>198</v>
      </c>
      <c r="C199" s="84">
        <v>105632</v>
      </c>
      <c r="D199" s="84"/>
      <c r="E199" s="84">
        <v>965435</v>
      </c>
      <c r="F199" s="84">
        <v>714034</v>
      </c>
      <c r="G199" s="84">
        <f t="shared" si="25"/>
        <v>1785101</v>
      </c>
      <c r="H199" s="52">
        <v>163.27526881720428</v>
      </c>
      <c r="I199" s="52"/>
      <c r="J199" s="52">
        <v>1492.2718413978494</v>
      </c>
      <c r="K199" s="52">
        <v>1103.6815860215054</v>
      </c>
      <c r="L199" s="52">
        <f t="shared" si="24"/>
        <v>2759.2286962365588</v>
      </c>
    </row>
    <row r="200" spans="1:13" s="36" customFormat="1">
      <c r="A200" s="53">
        <v>60</v>
      </c>
      <c r="B200" s="54" t="s">
        <v>102</v>
      </c>
      <c r="C200" s="85">
        <v>375646</v>
      </c>
      <c r="D200" s="85">
        <v>0</v>
      </c>
      <c r="E200" s="85">
        <v>618565</v>
      </c>
      <c r="F200" s="85">
        <v>618523</v>
      </c>
      <c r="G200" s="85">
        <f t="shared" si="25"/>
        <v>1612734</v>
      </c>
      <c r="H200" s="56">
        <v>580.63561827956983</v>
      </c>
      <c r="I200" s="56" t="s">
        <v>205</v>
      </c>
      <c r="J200" s="56">
        <v>956.11525537634395</v>
      </c>
      <c r="K200" s="56">
        <v>956.05033602150536</v>
      </c>
      <c r="L200" s="56">
        <f t="shared" si="24"/>
        <v>2492.8012096774191</v>
      </c>
    </row>
    <row r="201" spans="1:13">
      <c r="A201" s="57"/>
      <c r="B201" s="58" t="s">
        <v>199</v>
      </c>
      <c r="C201" s="86">
        <v>375646</v>
      </c>
      <c r="D201" s="86"/>
      <c r="E201" s="86">
        <v>68042.149999999994</v>
      </c>
      <c r="F201" s="86">
        <v>74222.759999999995</v>
      </c>
      <c r="G201" s="86">
        <f>SUM(C201:F201)</f>
        <v>517910.91000000003</v>
      </c>
      <c r="H201" s="9">
        <v>580.63561827956983</v>
      </c>
      <c r="I201" s="9"/>
      <c r="J201" s="9">
        <v>105.17267809139784</v>
      </c>
      <c r="K201" s="9">
        <v>114.72604032258063</v>
      </c>
      <c r="L201" s="9">
        <f t="shared" si="24"/>
        <v>800.53433669354831</v>
      </c>
      <c r="M201" s="36"/>
    </row>
    <row r="202" spans="1:13">
      <c r="A202" s="60"/>
      <c r="B202" s="58" t="s">
        <v>200</v>
      </c>
      <c r="C202" s="87"/>
      <c r="D202" s="87"/>
      <c r="E202" s="87">
        <v>550522.85</v>
      </c>
      <c r="F202" s="87">
        <v>544300.24</v>
      </c>
      <c r="G202" s="86">
        <f>SUM(C202:F202)</f>
        <v>1094823.0899999999</v>
      </c>
      <c r="H202" s="62"/>
      <c r="I202" s="62"/>
      <c r="J202" s="62">
        <v>850.94257728494608</v>
      </c>
      <c r="K202" s="62">
        <v>841.32429569892474</v>
      </c>
      <c r="L202" s="9">
        <f t="shared" si="24"/>
        <v>1692.2668729838708</v>
      </c>
      <c r="M202" s="36"/>
    </row>
    <row r="203" spans="1:13">
      <c r="A203" s="63">
        <v>61</v>
      </c>
      <c r="B203" s="64" t="s">
        <v>103</v>
      </c>
      <c r="C203" s="88">
        <v>776449</v>
      </c>
      <c r="D203" s="88">
        <v>0</v>
      </c>
      <c r="E203" s="88">
        <v>2739194</v>
      </c>
      <c r="F203" s="88">
        <v>2090249</v>
      </c>
      <c r="G203" s="88">
        <f>SUM(C203:F203)</f>
        <v>5605892</v>
      </c>
      <c r="H203" s="13">
        <v>1200.156384408602</v>
      </c>
      <c r="I203" s="13" t="s">
        <v>205</v>
      </c>
      <c r="J203" s="13">
        <v>4233.9692204301073</v>
      </c>
      <c r="K203" s="13">
        <v>3230.8956317204302</v>
      </c>
      <c r="L203" s="13">
        <f t="shared" si="24"/>
        <v>8665.0212365591397</v>
      </c>
    </row>
    <row r="204" spans="1:13">
      <c r="A204" s="66"/>
      <c r="B204" s="67" t="s">
        <v>201</v>
      </c>
      <c r="C204" s="89">
        <v>776449</v>
      </c>
      <c r="D204" s="89">
        <v>0</v>
      </c>
      <c r="E204" s="89">
        <v>2739194</v>
      </c>
      <c r="F204" s="89">
        <v>2090249</v>
      </c>
      <c r="G204" s="89">
        <f>SUM(C204:F204)</f>
        <v>5605892</v>
      </c>
      <c r="H204" s="31">
        <v>1200.156384408602</v>
      </c>
      <c r="I204" s="31" t="s">
        <v>205</v>
      </c>
      <c r="J204" s="31">
        <v>4233.9692204301073</v>
      </c>
      <c r="K204" s="31">
        <v>3230.8956317204302</v>
      </c>
      <c r="L204" s="31">
        <f t="shared" si="24"/>
        <v>8665.0212365591397</v>
      </c>
    </row>
    <row r="205" spans="1:13">
      <c r="B205" s="69" t="s">
        <v>105</v>
      </c>
      <c r="C205" s="90">
        <f t="shared" ref="C205:L205" si="26">C7+C9+C11+C16+C19+C22+C27+C33+C35+C37+C40+C42+C45+C47+C49+C56+C58+C60+C62+C66+C68+C71+C74+C76+C79+C81+C88+C95+C97+C100+C102+C104+C106+C110+C112+C114+C117+C119+C121+C129+C131+C133+C135+C138+C140+C147+C151+C153+C155+C164+C166+C168+C170+C172+C176+C178+C187+C197+C200+C203+C108</f>
        <v>46521168</v>
      </c>
      <c r="D205" s="90">
        <f t="shared" si="26"/>
        <v>3330630</v>
      </c>
      <c r="E205" s="90">
        <f t="shared" si="26"/>
        <v>135791955.77700001</v>
      </c>
      <c r="F205" s="90">
        <f t="shared" si="26"/>
        <v>72480338.24261573</v>
      </c>
      <c r="G205" s="90">
        <f t="shared" si="26"/>
        <v>258124092.01961574</v>
      </c>
      <c r="H205" s="90">
        <f t="shared" si="26"/>
        <v>71907.7193548387</v>
      </c>
      <c r="I205" s="90">
        <f t="shared" si="26"/>
        <v>5148.1512096774177</v>
      </c>
      <c r="J205" s="90">
        <f t="shared" si="26"/>
        <v>209893.48003165319</v>
      </c>
      <c r="K205" s="90">
        <f t="shared" si="26"/>
        <v>112032.78088576352</v>
      </c>
      <c r="L205" s="90">
        <f t="shared" si="26"/>
        <v>398982.13148193283</v>
      </c>
    </row>
    <row r="206" spans="1:13">
      <c r="C206" s="2" t="s">
        <v>202</v>
      </c>
    </row>
    <row r="208" spans="1:13">
      <c r="C208" s="78"/>
      <c r="D208" s="78"/>
      <c r="E208" s="78"/>
      <c r="F208" s="78"/>
      <c r="G208" s="78"/>
      <c r="H208" s="78"/>
      <c r="I208" s="78"/>
      <c r="J208" s="78"/>
      <c r="K208" s="78"/>
      <c r="L208" s="78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</sheetData>
  <sheetProtection selectLockedCells="1" selectUnlockedCells="1"/>
  <mergeCells count="6">
    <mergeCell ref="B1:L1"/>
    <mergeCell ref="B2:L2"/>
    <mergeCell ref="A4:A6"/>
    <mergeCell ref="B4:B6"/>
    <mergeCell ref="C4:G5"/>
    <mergeCell ref="H4:L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0"/>
  <sheetViews>
    <sheetView zoomScale="90" zoomScaleNormal="90" workbookViewId="0">
      <pane xSplit="1" ySplit="6" topLeftCell="B7" activePane="bottomRight" state="frozen"/>
      <selection pane="topRight" activeCell="I1" sqref="I1"/>
      <selection pane="bottomLeft" activeCell="A29" sqref="A29"/>
      <selection pane="bottomRight" activeCell="W15" sqref="W15"/>
    </sheetView>
  </sheetViews>
  <sheetFormatPr defaultColWidth="9" defaultRowHeight="15"/>
  <cols>
    <col min="1" max="1" width="4.5703125" style="1" customWidth="1"/>
    <col min="2" max="2" width="49.42578125" style="1" customWidth="1"/>
    <col min="3" max="6" width="12.28515625" style="2" customWidth="1"/>
    <col min="7" max="7" width="12.28515625" style="1" customWidth="1"/>
    <col min="8" max="12" width="10.28515625" style="1" customWidth="1"/>
    <col min="13" max="16384" width="9" style="1"/>
  </cols>
  <sheetData>
    <row r="1" spans="1:13" ht="15.7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3"/>
    </row>
    <row r="2" spans="1:13" ht="15.75">
      <c r="B2" s="101" t="s">
        <v>213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3"/>
    </row>
    <row r="3" spans="1:13">
      <c r="C3" s="4" t="s">
        <v>1</v>
      </c>
      <c r="D3" s="5"/>
      <c r="E3" s="5"/>
      <c r="F3" s="5"/>
      <c r="G3" s="5"/>
      <c r="H3" s="6"/>
      <c r="M3" s="7"/>
    </row>
    <row r="4" spans="1:13" ht="15" customHeight="1">
      <c r="A4" s="102" t="s">
        <v>2</v>
      </c>
      <c r="B4" s="103" t="s">
        <v>3</v>
      </c>
      <c r="C4" s="104" t="s">
        <v>4</v>
      </c>
      <c r="D4" s="104"/>
      <c r="E4" s="104"/>
      <c r="F4" s="104"/>
      <c r="G4" s="104"/>
      <c r="H4" s="104" t="s">
        <v>5</v>
      </c>
      <c r="I4" s="104"/>
      <c r="J4" s="104"/>
      <c r="K4" s="104"/>
      <c r="L4" s="104"/>
    </row>
    <row r="5" spans="1:13">
      <c r="A5" s="102"/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3">
      <c r="A6" s="102"/>
      <c r="B6" s="103"/>
      <c r="C6" s="8" t="s">
        <v>6</v>
      </c>
      <c r="D6" s="8" t="s">
        <v>7</v>
      </c>
      <c r="E6" s="8" t="s">
        <v>8</v>
      </c>
      <c r="F6" s="8" t="s">
        <v>9</v>
      </c>
      <c r="G6" s="77" t="s">
        <v>10</v>
      </c>
      <c r="H6" s="77" t="s">
        <v>6</v>
      </c>
      <c r="I6" s="77" t="s">
        <v>7</v>
      </c>
      <c r="J6" s="77" t="s">
        <v>8</v>
      </c>
      <c r="K6" s="77" t="s">
        <v>9</v>
      </c>
      <c r="L6" s="77" t="s">
        <v>10</v>
      </c>
    </row>
    <row r="7" spans="1:13" s="14" customFormat="1">
      <c r="A7" s="10">
        <v>1</v>
      </c>
      <c r="B7" s="11" t="s">
        <v>203</v>
      </c>
      <c r="C7" s="12">
        <v>0</v>
      </c>
      <c r="D7" s="12">
        <v>0</v>
      </c>
      <c r="E7" s="12">
        <v>243622</v>
      </c>
      <c r="F7" s="12">
        <v>0</v>
      </c>
      <c r="G7" s="12">
        <f>SUM(C7:F7)</f>
        <v>243622</v>
      </c>
      <c r="H7" s="13" t="s">
        <v>205</v>
      </c>
      <c r="I7" s="13" t="s">
        <v>205</v>
      </c>
      <c r="J7" s="13">
        <v>376.56626344086015</v>
      </c>
      <c r="K7" s="13" t="s">
        <v>205</v>
      </c>
      <c r="L7" s="13">
        <f>H7+I7+J7+K7</f>
        <v>376.56626344086015</v>
      </c>
    </row>
    <row r="8" spans="1:13" s="14" customFormat="1">
      <c r="A8" s="15"/>
      <c r="B8" s="16" t="s">
        <v>204</v>
      </c>
      <c r="C8" s="17"/>
      <c r="D8" s="17"/>
      <c r="E8" s="17">
        <v>243622</v>
      </c>
      <c r="F8" s="17"/>
      <c r="G8" s="17">
        <f t="shared" ref="G8:L10" si="0">G7</f>
        <v>243622</v>
      </c>
      <c r="H8" s="17"/>
      <c r="I8" s="17"/>
      <c r="J8" s="17">
        <v>376.56626344086015</v>
      </c>
      <c r="K8" s="17"/>
      <c r="L8" s="17">
        <f t="shared" si="0"/>
        <v>376.56626344086015</v>
      </c>
    </row>
    <row r="9" spans="1:13" s="14" customFormat="1">
      <c r="A9" s="10">
        <v>2</v>
      </c>
      <c r="B9" s="11" t="s">
        <v>11</v>
      </c>
      <c r="C9" s="12">
        <v>580904</v>
      </c>
      <c r="D9" s="12">
        <v>209206</v>
      </c>
      <c r="E9" s="12">
        <v>1360187</v>
      </c>
      <c r="F9" s="12">
        <v>419260</v>
      </c>
      <c r="G9" s="12">
        <f>SUM(C9:F9)</f>
        <v>2569557</v>
      </c>
      <c r="H9" s="13">
        <v>897.90268817204287</v>
      </c>
      <c r="I9" s="13">
        <v>323.36948924731178</v>
      </c>
      <c r="J9" s="13">
        <v>2102.4395833333333</v>
      </c>
      <c r="K9" s="13">
        <v>648.04973118279565</v>
      </c>
      <c r="L9" s="13">
        <f>H9+I9+J9+K9</f>
        <v>3971.7614919354837</v>
      </c>
    </row>
    <row r="10" spans="1:13" s="14" customFormat="1">
      <c r="A10" s="15"/>
      <c r="B10" s="16" t="s">
        <v>13</v>
      </c>
      <c r="C10" s="17">
        <v>580904</v>
      </c>
      <c r="D10" s="17">
        <v>209206</v>
      </c>
      <c r="E10" s="17">
        <v>1360187</v>
      </c>
      <c r="F10" s="17">
        <v>419260</v>
      </c>
      <c r="G10" s="17">
        <f t="shared" si="0"/>
        <v>2569557</v>
      </c>
      <c r="H10" s="17">
        <v>897.90268817204287</v>
      </c>
      <c r="I10" s="17"/>
      <c r="J10" s="17">
        <v>2102.4395833333333</v>
      </c>
      <c r="K10" s="17">
        <v>648.04973118279565</v>
      </c>
      <c r="L10" s="17">
        <f t="shared" si="0"/>
        <v>3971.7614919354837</v>
      </c>
    </row>
    <row r="11" spans="1:13" s="14" customFormat="1">
      <c r="A11" s="18">
        <v>3</v>
      </c>
      <c r="B11" s="19" t="s">
        <v>12</v>
      </c>
      <c r="C11" s="20">
        <v>0</v>
      </c>
      <c r="D11" s="20">
        <v>0</v>
      </c>
      <c r="E11" s="20">
        <v>429244</v>
      </c>
      <c r="F11" s="20">
        <v>733163</v>
      </c>
      <c r="G11" s="20">
        <f>SUM(C11:F11)</f>
        <v>1162407</v>
      </c>
      <c r="H11" s="21" t="s">
        <v>205</v>
      </c>
      <c r="I11" s="21" t="s">
        <v>205</v>
      </c>
      <c r="J11" s="21">
        <v>663.48198924731184</v>
      </c>
      <c r="K11" s="21">
        <v>1133.2492607526881</v>
      </c>
      <c r="L11" s="21">
        <f t="shared" ref="L11:L33" si="1">H11+I11+J11+K11</f>
        <v>1796.7312499999998</v>
      </c>
    </row>
    <row r="12" spans="1:13" s="14" customFormat="1">
      <c r="A12" s="16"/>
      <c r="B12" s="16" t="s">
        <v>16</v>
      </c>
      <c r="C12" s="17"/>
      <c r="D12" s="17"/>
      <c r="E12" s="17">
        <v>23608.420000000002</v>
      </c>
      <c r="F12" s="17">
        <v>366581.5</v>
      </c>
      <c r="G12" s="17">
        <f>E12+F12</f>
        <v>390189.92</v>
      </c>
      <c r="H12" s="17"/>
      <c r="I12" s="17"/>
      <c r="J12" s="17">
        <v>36.491509408602148</v>
      </c>
      <c r="K12" s="17">
        <v>566.62463037634404</v>
      </c>
      <c r="L12" s="17">
        <f t="shared" si="1"/>
        <v>603.1161397849462</v>
      </c>
    </row>
    <row r="13" spans="1:13" s="14" customFormat="1">
      <c r="A13" s="16"/>
      <c r="B13" s="16" t="s">
        <v>18</v>
      </c>
      <c r="C13" s="17"/>
      <c r="D13" s="17"/>
      <c r="E13" s="17">
        <v>248961.52</v>
      </c>
      <c r="F13" s="17">
        <v>359249.87</v>
      </c>
      <c r="G13" s="17">
        <f>E13+F13</f>
        <v>608211.39</v>
      </c>
      <c r="H13" s="17"/>
      <c r="I13" s="17"/>
      <c r="J13" s="17">
        <v>384.81955376344081</v>
      </c>
      <c r="K13" s="17">
        <v>555.29213776881716</v>
      </c>
      <c r="L13" s="17">
        <f t="shared" si="1"/>
        <v>940.11169153225796</v>
      </c>
    </row>
    <row r="14" spans="1:13" s="14" customFormat="1">
      <c r="A14" s="16"/>
      <c r="B14" s="16" t="s">
        <v>20</v>
      </c>
      <c r="C14" s="17"/>
      <c r="D14" s="17"/>
      <c r="E14" s="17">
        <v>47216.840000000004</v>
      </c>
      <c r="F14" s="17">
        <v>7331.63</v>
      </c>
      <c r="G14" s="17">
        <f>E14+F14</f>
        <v>54548.47</v>
      </c>
      <c r="H14" s="17"/>
      <c r="I14" s="17"/>
      <c r="J14" s="17">
        <v>72.983018817204297</v>
      </c>
      <c r="K14" s="17">
        <v>11.332492607526882</v>
      </c>
      <c r="L14" s="17">
        <f t="shared" si="1"/>
        <v>84.315511424731184</v>
      </c>
    </row>
    <row r="15" spans="1:13" s="14" customFormat="1">
      <c r="A15" s="22"/>
      <c r="B15" s="22" t="s">
        <v>22</v>
      </c>
      <c r="C15" s="17"/>
      <c r="D15" s="17"/>
      <c r="E15" s="17">
        <v>109457.22</v>
      </c>
      <c r="F15" s="17"/>
      <c r="G15" s="17">
        <f>E15+F15</f>
        <v>109457.22</v>
      </c>
      <c r="H15" s="17"/>
      <c r="I15" s="17"/>
      <c r="J15" s="17">
        <v>169.18790725806451</v>
      </c>
      <c r="K15" s="17"/>
      <c r="L15" s="17">
        <f t="shared" si="1"/>
        <v>169.18790725806451</v>
      </c>
    </row>
    <row r="16" spans="1:13" s="14" customFormat="1">
      <c r="A16" s="23">
        <v>4</v>
      </c>
      <c r="B16" s="24" t="s">
        <v>14</v>
      </c>
      <c r="C16" s="25">
        <v>11082184</v>
      </c>
      <c r="D16" s="25">
        <v>0</v>
      </c>
      <c r="E16" s="25">
        <v>1090892</v>
      </c>
      <c r="F16" s="25">
        <v>1172911</v>
      </c>
      <c r="G16" s="25">
        <f>SUM(C16:F16)</f>
        <v>13345987</v>
      </c>
      <c r="H16" s="26">
        <v>17129.719892473116</v>
      </c>
      <c r="I16" s="26" t="s">
        <v>205</v>
      </c>
      <c r="J16" s="26">
        <v>1686.1905913978494</v>
      </c>
      <c r="K16" s="26">
        <v>1812.9672715053762</v>
      </c>
      <c r="L16" s="26">
        <f t="shared" si="1"/>
        <v>20628.877755376339</v>
      </c>
    </row>
    <row r="17" spans="1:12" s="14" customFormat="1">
      <c r="A17" s="16"/>
      <c r="B17" s="16" t="s">
        <v>25</v>
      </c>
      <c r="C17" s="17"/>
      <c r="D17" s="17"/>
      <c r="E17" s="17">
        <v>1090892</v>
      </c>
      <c r="F17" s="17">
        <v>1172911</v>
      </c>
      <c r="G17" s="17">
        <f>F17+E17</f>
        <v>2263803</v>
      </c>
      <c r="H17" s="17"/>
      <c r="I17" s="17"/>
      <c r="J17" s="17">
        <v>1686.1905913978494</v>
      </c>
      <c r="K17" s="17">
        <v>1812.9672715053762</v>
      </c>
      <c r="L17" s="17">
        <f t="shared" si="1"/>
        <v>3499.1578629032256</v>
      </c>
    </row>
    <row r="18" spans="1:12" s="14" customFormat="1">
      <c r="A18" s="16"/>
      <c r="B18" s="16" t="s">
        <v>209</v>
      </c>
      <c r="C18" s="17">
        <v>11082184</v>
      </c>
      <c r="D18" s="17"/>
      <c r="E18" s="17"/>
      <c r="F18" s="17"/>
      <c r="G18" s="17">
        <f>C18</f>
        <v>11082184</v>
      </c>
      <c r="H18" s="17">
        <v>17129.719892473116</v>
      </c>
      <c r="I18" s="17"/>
      <c r="J18" s="17"/>
      <c r="K18" s="17"/>
      <c r="L18" s="17"/>
    </row>
    <row r="19" spans="1:12" s="14" customFormat="1">
      <c r="A19" s="23">
        <v>5</v>
      </c>
      <c r="B19" s="24" t="s">
        <v>15</v>
      </c>
      <c r="C19" s="25">
        <v>604319</v>
      </c>
      <c r="D19" s="25">
        <v>11280</v>
      </c>
      <c r="E19" s="25">
        <v>1900324</v>
      </c>
      <c r="F19" s="25">
        <v>789277</v>
      </c>
      <c r="G19" s="25">
        <f>SUM(C19:F19)</f>
        <v>3305200</v>
      </c>
      <c r="H19" s="26">
        <v>934.0952284946236</v>
      </c>
      <c r="I19" s="26">
        <v>17.43548387096774</v>
      </c>
      <c r="J19" s="26">
        <v>2937.3287634408598</v>
      </c>
      <c r="K19" s="26">
        <v>1219.9846102150536</v>
      </c>
      <c r="L19" s="26">
        <f t="shared" si="1"/>
        <v>5108.8440860215051</v>
      </c>
    </row>
    <row r="20" spans="1:12" s="14" customFormat="1">
      <c r="A20" s="16"/>
      <c r="B20" s="16" t="s">
        <v>28</v>
      </c>
      <c r="C20" s="17">
        <v>604319</v>
      </c>
      <c r="D20" s="17">
        <v>11280</v>
      </c>
      <c r="E20" s="17">
        <v>893679</v>
      </c>
      <c r="F20" s="17">
        <v>112474</v>
      </c>
      <c r="G20" s="17">
        <f>SUM(C20:F20)</f>
        <v>1621752</v>
      </c>
      <c r="H20" s="17">
        <v>934.0952284946236</v>
      </c>
      <c r="I20" s="17"/>
      <c r="J20" s="17">
        <v>1381.3586693548386</v>
      </c>
      <c r="K20" s="17">
        <v>173.85094086021505</v>
      </c>
      <c r="L20" s="17">
        <f t="shared" si="1"/>
        <v>2489.3048387096769</v>
      </c>
    </row>
    <row r="21" spans="1:12" s="14" customFormat="1">
      <c r="A21" s="16"/>
      <c r="B21" s="16" t="s">
        <v>30</v>
      </c>
      <c r="C21" s="17"/>
      <c r="D21" s="17"/>
      <c r="E21" s="17">
        <v>1006645</v>
      </c>
      <c r="F21" s="17">
        <v>676803</v>
      </c>
      <c r="G21" s="17">
        <f t="shared" ref="G21:G33" si="2">SUM(C21:F21)</f>
        <v>1683448</v>
      </c>
      <c r="H21" s="17"/>
      <c r="I21" s="17"/>
      <c r="J21" s="17">
        <v>1555.9700940860214</v>
      </c>
      <c r="K21" s="17">
        <v>1046.1336693548385</v>
      </c>
      <c r="L21" s="17">
        <f t="shared" si="1"/>
        <v>2602.1037634408599</v>
      </c>
    </row>
    <row r="22" spans="1:12" s="14" customFormat="1">
      <c r="A22" s="23">
        <v>6</v>
      </c>
      <c r="B22" s="24" t="s">
        <v>17</v>
      </c>
      <c r="C22" s="25">
        <v>279059</v>
      </c>
      <c r="D22" s="25">
        <v>112591</v>
      </c>
      <c r="E22" s="25">
        <v>4310044</v>
      </c>
      <c r="F22" s="25">
        <v>1923677</v>
      </c>
      <c r="G22" s="25">
        <f t="shared" si="2"/>
        <v>6625371</v>
      </c>
      <c r="H22" s="26">
        <v>431.34119623655909</v>
      </c>
      <c r="I22" s="26">
        <v>174.0317876344086</v>
      </c>
      <c r="J22" s="26">
        <v>6662.0303763440861</v>
      </c>
      <c r="K22" s="26">
        <v>2973.4254704301075</v>
      </c>
      <c r="L22" s="26">
        <f t="shared" si="1"/>
        <v>10240.828830645161</v>
      </c>
    </row>
    <row r="23" spans="1:12" s="14" customFormat="1">
      <c r="A23" s="16"/>
      <c r="B23" s="16" t="s">
        <v>33</v>
      </c>
      <c r="C23" s="17">
        <v>279059</v>
      </c>
      <c r="D23" s="17">
        <v>112591</v>
      </c>
      <c r="E23" s="17">
        <v>1379213</v>
      </c>
      <c r="F23" s="17">
        <v>115420</v>
      </c>
      <c r="G23" s="17">
        <f t="shared" si="2"/>
        <v>1886283</v>
      </c>
      <c r="H23" s="17">
        <v>431.34119623655909</v>
      </c>
      <c r="I23" s="17">
        <v>174.0317876344086</v>
      </c>
      <c r="J23" s="17">
        <v>2131.8480510752688</v>
      </c>
      <c r="K23" s="17">
        <v>178.40456989247309</v>
      </c>
      <c r="L23" s="17">
        <f t="shared" si="1"/>
        <v>2915.6256048387095</v>
      </c>
    </row>
    <row r="24" spans="1:12" s="14" customFormat="1">
      <c r="A24" s="16"/>
      <c r="B24" s="16" t="s">
        <v>35</v>
      </c>
      <c r="C24" s="17"/>
      <c r="D24" s="17"/>
      <c r="E24" s="17">
        <v>1249913</v>
      </c>
      <c r="F24" s="17">
        <v>1000312</v>
      </c>
      <c r="G24" s="17">
        <f t="shared" si="2"/>
        <v>2250225</v>
      </c>
      <c r="H24" s="17"/>
      <c r="I24" s="17"/>
      <c r="J24" s="17">
        <v>1931.9891801075266</v>
      </c>
      <c r="K24" s="17">
        <v>1546.1811827956988</v>
      </c>
      <c r="L24" s="17">
        <f t="shared" si="1"/>
        <v>3478.1703629032254</v>
      </c>
    </row>
    <row r="25" spans="1:12" s="14" customFormat="1">
      <c r="A25" s="16"/>
      <c r="B25" s="16" t="s">
        <v>37</v>
      </c>
      <c r="C25" s="17"/>
      <c r="D25" s="17"/>
      <c r="E25" s="17">
        <v>1422315</v>
      </c>
      <c r="F25" s="17">
        <v>519393</v>
      </c>
      <c r="G25" s="17">
        <f t="shared" si="2"/>
        <v>1941708</v>
      </c>
      <c r="H25" s="17"/>
      <c r="I25" s="17"/>
      <c r="J25" s="17">
        <v>2198.4707661290322</v>
      </c>
      <c r="K25" s="17">
        <v>802.82520161290313</v>
      </c>
      <c r="L25" s="17">
        <f t="shared" si="1"/>
        <v>3001.2959677419353</v>
      </c>
    </row>
    <row r="26" spans="1:12" s="14" customFormat="1" ht="15.75" customHeight="1">
      <c r="A26" s="16"/>
      <c r="B26" s="16" t="s">
        <v>39</v>
      </c>
      <c r="C26" s="17"/>
      <c r="D26" s="17"/>
      <c r="E26" s="17">
        <v>258603</v>
      </c>
      <c r="F26" s="17">
        <v>288552</v>
      </c>
      <c r="G26" s="17">
        <f t="shared" si="2"/>
        <v>547155</v>
      </c>
      <c r="H26" s="17"/>
      <c r="I26" s="17"/>
      <c r="J26" s="17">
        <v>399.722379032258</v>
      </c>
      <c r="K26" s="17">
        <v>446.01451612903219</v>
      </c>
      <c r="L26" s="17">
        <f t="shared" si="1"/>
        <v>845.73689516129025</v>
      </c>
    </row>
    <row r="27" spans="1:12" s="14" customFormat="1">
      <c r="A27" s="23">
        <v>7</v>
      </c>
      <c r="B27" s="24" t="s">
        <v>19</v>
      </c>
      <c r="C27" s="25">
        <v>9983</v>
      </c>
      <c r="D27" s="25">
        <v>0</v>
      </c>
      <c r="E27" s="25">
        <v>1008654</v>
      </c>
      <c r="F27" s="25">
        <v>1002765</v>
      </c>
      <c r="G27" s="25">
        <f t="shared" si="2"/>
        <v>2021402</v>
      </c>
      <c r="H27" s="26">
        <v>15.430712365591397</v>
      </c>
      <c r="I27" s="26" t="s">
        <v>205</v>
      </c>
      <c r="J27" s="26">
        <v>1559.0754032258064</v>
      </c>
      <c r="K27" s="26">
        <v>1549.9727822580644</v>
      </c>
      <c r="L27" s="26">
        <f t="shared" si="1"/>
        <v>3124.4788978494626</v>
      </c>
    </row>
    <row r="28" spans="1:12" s="14" customFormat="1">
      <c r="A28" s="16"/>
      <c r="B28" s="16" t="s">
        <v>42</v>
      </c>
      <c r="C28" s="17">
        <v>9983</v>
      </c>
      <c r="D28" s="17"/>
      <c r="E28" s="17">
        <v>47406.737999999998</v>
      </c>
      <c r="F28" s="17">
        <v>70193.55</v>
      </c>
      <c r="G28" s="17">
        <f t="shared" si="2"/>
        <v>127583.288</v>
      </c>
      <c r="H28" s="17">
        <v>15.430712365591397</v>
      </c>
      <c r="I28" s="17"/>
      <c r="J28" s="17">
        <v>73.276543951612894</v>
      </c>
      <c r="K28" s="17">
        <v>108.49809475806451</v>
      </c>
      <c r="L28" s="17">
        <f t="shared" si="1"/>
        <v>197.20535107526882</v>
      </c>
    </row>
    <row r="29" spans="1:12" s="14" customFormat="1">
      <c r="A29" s="16"/>
      <c r="B29" s="16" t="s">
        <v>44</v>
      </c>
      <c r="C29" s="17"/>
      <c r="D29" s="17"/>
      <c r="E29" s="17">
        <v>339916.39800000004</v>
      </c>
      <c r="F29" s="17">
        <v>268741.02</v>
      </c>
      <c r="G29" s="17">
        <f t="shared" si="2"/>
        <v>608657.41800000006</v>
      </c>
      <c r="H29" s="17"/>
      <c r="I29" s="17"/>
      <c r="J29" s="17">
        <v>525.40841088709681</v>
      </c>
      <c r="K29" s="17">
        <v>415.3927056451613</v>
      </c>
      <c r="L29" s="17">
        <f t="shared" si="1"/>
        <v>940.80111653225811</v>
      </c>
    </row>
    <row r="30" spans="1:12" s="14" customFormat="1">
      <c r="A30" s="16"/>
      <c r="B30" s="16" t="s">
        <v>46</v>
      </c>
      <c r="C30" s="17"/>
      <c r="D30" s="17"/>
      <c r="E30" s="17">
        <v>56484.624000000003</v>
      </c>
      <c r="F30" s="17">
        <v>34094.01</v>
      </c>
      <c r="G30" s="17">
        <f t="shared" si="2"/>
        <v>90578.634000000005</v>
      </c>
      <c r="H30" s="17"/>
      <c r="I30" s="17"/>
      <c r="J30" s="17">
        <v>87.308222580645165</v>
      </c>
      <c r="K30" s="17">
        <v>52.699074596774196</v>
      </c>
      <c r="L30" s="17">
        <f t="shared" si="1"/>
        <v>140.00729717741936</v>
      </c>
    </row>
    <row r="31" spans="1:12" s="14" customFormat="1">
      <c r="A31" s="16"/>
      <c r="B31" s="16" t="s">
        <v>48</v>
      </c>
      <c r="C31" s="17"/>
      <c r="D31" s="17"/>
      <c r="E31" s="17">
        <v>17147.118000000002</v>
      </c>
      <c r="F31" s="17">
        <v>24066.36</v>
      </c>
      <c r="G31" s="17">
        <f t="shared" si="2"/>
        <v>41213.478000000003</v>
      </c>
      <c r="H31" s="17"/>
      <c r="I31" s="17"/>
      <c r="J31" s="17">
        <v>26.504281854838712</v>
      </c>
      <c r="K31" s="17">
        <v>37.19934677419355</v>
      </c>
      <c r="L31" s="17">
        <f t="shared" si="1"/>
        <v>63.703628629032266</v>
      </c>
    </row>
    <row r="32" spans="1:12" s="14" customFormat="1">
      <c r="A32" s="16"/>
      <c r="B32" s="16" t="s">
        <v>50</v>
      </c>
      <c r="C32" s="17"/>
      <c r="D32" s="17"/>
      <c r="E32" s="17">
        <v>547699.12199999997</v>
      </c>
      <c r="F32" s="17">
        <v>605670.05999999994</v>
      </c>
      <c r="G32" s="17">
        <f t="shared" si="2"/>
        <v>1153369.182</v>
      </c>
      <c r="H32" s="17"/>
      <c r="I32" s="17"/>
      <c r="J32" s="17">
        <v>846.57794395161272</v>
      </c>
      <c r="K32" s="17">
        <v>936.18356048387079</v>
      </c>
      <c r="L32" s="17">
        <f t="shared" si="1"/>
        <v>1782.7615044354834</v>
      </c>
    </row>
    <row r="33" spans="1:12" s="14" customFormat="1">
      <c r="A33" s="23">
        <v>8</v>
      </c>
      <c r="B33" s="24" t="s">
        <v>21</v>
      </c>
      <c r="C33" s="25">
        <v>756915</v>
      </c>
      <c r="D33" s="25">
        <v>0</v>
      </c>
      <c r="E33" s="25">
        <v>1733461</v>
      </c>
      <c r="F33" s="25">
        <v>1881325</v>
      </c>
      <c r="G33" s="25">
        <f t="shared" si="2"/>
        <v>4371701</v>
      </c>
      <c r="H33" s="26">
        <v>1169.9627016129032</v>
      </c>
      <c r="I33" s="26" t="s">
        <v>205</v>
      </c>
      <c r="J33" s="26">
        <v>2679.408803763441</v>
      </c>
      <c r="K33" s="26">
        <v>2907.9620295698924</v>
      </c>
      <c r="L33" s="26">
        <f t="shared" si="1"/>
        <v>6757.3335349462368</v>
      </c>
    </row>
    <row r="34" spans="1:12" s="14" customFormat="1" ht="14.25" customHeight="1">
      <c r="A34" s="16"/>
      <c r="B34" s="16" t="s">
        <v>53</v>
      </c>
      <c r="C34" s="17">
        <v>756915</v>
      </c>
      <c r="D34" s="17"/>
      <c r="E34" s="17">
        <v>1733461</v>
      </c>
      <c r="F34" s="17">
        <v>1881325</v>
      </c>
      <c r="G34" s="17">
        <f t="shared" ref="G34:L34" si="3">G33</f>
        <v>4371701</v>
      </c>
      <c r="H34" s="17">
        <v>1169.9627016129032</v>
      </c>
      <c r="I34" s="17"/>
      <c r="J34" s="17">
        <v>2679.408803763441</v>
      </c>
      <c r="K34" s="17">
        <v>2907.9620295698924</v>
      </c>
      <c r="L34" s="17">
        <f t="shared" si="3"/>
        <v>6757.3335349462368</v>
      </c>
    </row>
    <row r="35" spans="1:12" s="14" customFormat="1">
      <c r="A35" s="23">
        <v>9</v>
      </c>
      <c r="B35" s="24" t="s">
        <v>23</v>
      </c>
      <c r="C35" s="25">
        <v>0</v>
      </c>
      <c r="D35" s="25">
        <v>0</v>
      </c>
      <c r="E35" s="25">
        <v>1860319</v>
      </c>
      <c r="F35" s="25">
        <v>702597</v>
      </c>
      <c r="G35" s="25">
        <f>SUM(C35:F35)</f>
        <v>2562916</v>
      </c>
      <c r="H35" s="26" t="s">
        <v>205</v>
      </c>
      <c r="I35" s="26" t="s">
        <v>205</v>
      </c>
      <c r="J35" s="26">
        <v>2875.4930779569891</v>
      </c>
      <c r="K35" s="26">
        <v>1086.0034274193547</v>
      </c>
      <c r="L35" s="26">
        <f>H35+I35+J35+K35</f>
        <v>3961.4965053763435</v>
      </c>
    </row>
    <row r="36" spans="1:12" s="14" customFormat="1">
      <c r="A36" s="16"/>
      <c r="B36" s="16" t="s">
        <v>56</v>
      </c>
      <c r="C36" s="17"/>
      <c r="D36" s="17"/>
      <c r="E36" s="17">
        <v>1860319</v>
      </c>
      <c r="F36" s="17">
        <v>702597</v>
      </c>
      <c r="G36" s="17">
        <f>G35</f>
        <v>2562916</v>
      </c>
      <c r="H36" s="17"/>
      <c r="I36" s="17"/>
      <c r="J36" s="17">
        <v>2875.4930779569891</v>
      </c>
      <c r="K36" s="17">
        <v>1086.0034274193547</v>
      </c>
      <c r="L36" s="17">
        <f>K36+J36</f>
        <v>3961.4965053763435</v>
      </c>
    </row>
    <row r="37" spans="1:12" s="14" customFormat="1">
      <c r="A37" s="23">
        <v>10</v>
      </c>
      <c r="B37" s="24" t="s">
        <v>24</v>
      </c>
      <c r="C37" s="25">
        <v>3030092</v>
      </c>
      <c r="D37" s="25">
        <v>505058</v>
      </c>
      <c r="E37" s="25">
        <v>2385523</v>
      </c>
      <c r="F37" s="25">
        <v>1156546</v>
      </c>
      <c r="G37" s="25">
        <f t="shared" ref="G37" si="4">SUM(C37:F37)</f>
        <v>7077219</v>
      </c>
      <c r="H37" s="26">
        <v>4683.6099462365582</v>
      </c>
      <c r="I37" s="26">
        <v>780.66760752688174</v>
      </c>
      <c r="J37" s="26">
        <v>3687.3003360215052</v>
      </c>
      <c r="K37" s="26">
        <v>1787.6719086021503</v>
      </c>
      <c r="L37" s="26">
        <f t="shared" ref="L37:L45" si="5">H37+I37+J37+K37</f>
        <v>10939.249798387096</v>
      </c>
    </row>
    <row r="38" spans="1:12" s="14" customFormat="1">
      <c r="A38" s="16"/>
      <c r="B38" s="16" t="s">
        <v>59</v>
      </c>
      <c r="C38" s="17">
        <v>3030092</v>
      </c>
      <c r="D38" s="17">
        <v>505058</v>
      </c>
      <c r="E38" s="17">
        <v>2385523</v>
      </c>
      <c r="F38" s="17">
        <v>1156546</v>
      </c>
      <c r="G38" s="17">
        <f>SUM(C38:F38)</f>
        <v>7077219</v>
      </c>
      <c r="H38" s="17"/>
      <c r="I38" s="17"/>
      <c r="J38" s="17">
        <v>3687.3003360215052</v>
      </c>
      <c r="K38" s="17">
        <v>1787.6719086021503</v>
      </c>
      <c r="L38" s="17">
        <f t="shared" si="5"/>
        <v>5474.9722446236556</v>
      </c>
    </row>
    <row r="39" spans="1:12" s="14" customFormat="1">
      <c r="A39" s="16"/>
      <c r="B39" s="16" t="s">
        <v>209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 s="14" customFormat="1">
      <c r="A40" s="23">
        <v>11</v>
      </c>
      <c r="B40" s="24" t="s">
        <v>26</v>
      </c>
      <c r="C40" s="25">
        <v>0</v>
      </c>
      <c r="D40" s="25">
        <v>33876</v>
      </c>
      <c r="E40" s="25">
        <v>869044</v>
      </c>
      <c r="F40" s="25">
        <v>1346517</v>
      </c>
      <c r="G40" s="25">
        <f>SUM(C40:F40)</f>
        <v>2249437</v>
      </c>
      <c r="H40" s="26" t="s">
        <v>205</v>
      </c>
      <c r="I40" s="26">
        <v>52.362096774193546</v>
      </c>
      <c r="J40" s="26">
        <v>1343.2803763440859</v>
      </c>
      <c r="K40" s="26">
        <v>2081.3098790322579</v>
      </c>
      <c r="L40" s="26">
        <f t="shared" si="5"/>
        <v>3476.9523521505371</v>
      </c>
    </row>
    <row r="41" spans="1:12" s="14" customFormat="1">
      <c r="A41" s="16"/>
      <c r="B41" s="16" t="s">
        <v>68</v>
      </c>
      <c r="C41" s="17"/>
      <c r="D41" s="17">
        <v>33876</v>
      </c>
      <c r="E41" s="17">
        <v>869044</v>
      </c>
      <c r="F41" s="17">
        <v>1346517</v>
      </c>
      <c r="G41" s="17">
        <f>C41+D41+E41+F41</f>
        <v>2249437</v>
      </c>
      <c r="H41" s="17"/>
      <c r="I41" s="17">
        <v>52.362096774193546</v>
      </c>
      <c r="J41" s="17">
        <v>1343.2803763440859</v>
      </c>
      <c r="K41" s="17">
        <v>2081.3098790322579</v>
      </c>
      <c r="L41" s="17">
        <f t="shared" si="5"/>
        <v>3476.9523521505371</v>
      </c>
    </row>
    <row r="42" spans="1:12" s="14" customFormat="1">
      <c r="A42" s="23">
        <v>12</v>
      </c>
      <c r="B42" s="24" t="s">
        <v>27</v>
      </c>
      <c r="C42" s="25">
        <v>14854148</v>
      </c>
      <c r="D42" s="25">
        <v>1157141</v>
      </c>
      <c r="E42" s="25">
        <v>19000536</v>
      </c>
      <c r="F42" s="25">
        <v>3786510</v>
      </c>
      <c r="G42" s="25">
        <f t="shared" ref="G42:G44" si="6">SUM(C42:F42)</f>
        <v>38798335</v>
      </c>
      <c r="H42" s="28">
        <v>22960.04059139785</v>
      </c>
      <c r="I42" s="28">
        <v>1788.5915994623656</v>
      </c>
      <c r="J42" s="26">
        <v>29369.108064516127</v>
      </c>
      <c r="K42" s="26">
        <v>5852.8044354838712</v>
      </c>
      <c r="L42" s="26">
        <f t="shared" si="5"/>
        <v>59970.54469086021</v>
      </c>
    </row>
    <row r="43" spans="1:12" s="14" customFormat="1">
      <c r="A43" s="22"/>
      <c r="B43" s="22" t="s">
        <v>71</v>
      </c>
      <c r="C43" s="17">
        <v>5900530</v>
      </c>
      <c r="D43" s="17">
        <v>1157141</v>
      </c>
      <c r="E43" s="17">
        <v>19000536</v>
      </c>
      <c r="F43" s="17">
        <v>3786510</v>
      </c>
      <c r="G43" s="17">
        <f>G42-G44</f>
        <v>29844717</v>
      </c>
      <c r="H43" s="17">
        <v>9120.4428763440865</v>
      </c>
      <c r="I43" s="17">
        <v>1788.5915994623656</v>
      </c>
      <c r="J43" s="17">
        <v>29369.108064516127</v>
      </c>
      <c r="K43" s="17">
        <v>5852.8044354838712</v>
      </c>
      <c r="L43" s="17">
        <f t="shared" si="5"/>
        <v>46130.946975806452</v>
      </c>
    </row>
    <row r="44" spans="1:12" s="14" customFormat="1">
      <c r="A44" s="22"/>
      <c r="B44" s="22" t="s">
        <v>73</v>
      </c>
      <c r="C44" s="17">
        <v>8953618</v>
      </c>
      <c r="D44" s="17"/>
      <c r="E44" s="30"/>
      <c r="F44" s="30"/>
      <c r="G44" s="17">
        <f t="shared" si="6"/>
        <v>8953618</v>
      </c>
      <c r="H44" s="17">
        <v>13839.597715053764</v>
      </c>
      <c r="I44" s="31"/>
      <c r="J44" s="31"/>
      <c r="K44" s="31"/>
      <c r="L44" s="31">
        <f t="shared" si="5"/>
        <v>13839.597715053764</v>
      </c>
    </row>
    <row r="45" spans="1:12" s="14" customFormat="1">
      <c r="A45" s="23">
        <v>13</v>
      </c>
      <c r="B45" s="24" t="s">
        <v>29</v>
      </c>
      <c r="C45" s="32">
        <v>0</v>
      </c>
      <c r="D45" s="32">
        <v>0</v>
      </c>
      <c r="E45" s="32">
        <v>89941</v>
      </c>
      <c r="F45" s="32">
        <v>13522.360080645161</v>
      </c>
      <c r="G45" s="32">
        <f>SUM(C45:F45)</f>
        <v>103463.36008064516</v>
      </c>
      <c r="H45" s="33" t="s">
        <v>205</v>
      </c>
      <c r="I45" s="33" t="s">
        <v>205</v>
      </c>
      <c r="J45" s="33">
        <v>139.02170698924729</v>
      </c>
      <c r="K45" s="33">
        <v>20.901497436481094</v>
      </c>
      <c r="L45" s="33">
        <f t="shared" si="5"/>
        <v>159.92320442572839</v>
      </c>
    </row>
    <row r="46" spans="1:12" s="14" customFormat="1">
      <c r="A46" s="22"/>
      <c r="B46" s="22" t="s">
        <v>76</v>
      </c>
      <c r="C46" s="17"/>
      <c r="D46" s="17"/>
      <c r="E46" s="17"/>
      <c r="F46" s="17">
        <v>13522.360080645161</v>
      </c>
      <c r="G46" s="17">
        <f>G45</f>
        <v>103463.36008064516</v>
      </c>
      <c r="H46" s="17"/>
      <c r="I46" s="17"/>
      <c r="J46" s="17"/>
      <c r="K46" s="17"/>
      <c r="L46" s="17"/>
    </row>
    <row r="47" spans="1:12" s="14" customFormat="1">
      <c r="A47" s="23">
        <v>14</v>
      </c>
      <c r="B47" s="24" t="s">
        <v>31</v>
      </c>
      <c r="C47" s="25">
        <v>0</v>
      </c>
      <c r="D47" s="25">
        <v>0</v>
      </c>
      <c r="E47" s="25">
        <v>983679</v>
      </c>
      <c r="F47" s="25">
        <v>529593</v>
      </c>
      <c r="G47" s="25">
        <f>SUM(C47:F47)</f>
        <v>1513272</v>
      </c>
      <c r="H47" s="28" t="s">
        <v>205</v>
      </c>
      <c r="I47" s="28" t="s">
        <v>205</v>
      </c>
      <c r="J47" s="26">
        <v>1520.471572580645</v>
      </c>
      <c r="K47" s="26">
        <v>818.59133064516129</v>
      </c>
      <c r="L47" s="26">
        <f t="shared" ref="L47:L69" si="7">H47+I47+J47+K47</f>
        <v>2339.0629032258062</v>
      </c>
    </row>
    <row r="48" spans="1:12" s="14" customFormat="1">
      <c r="A48" s="22"/>
      <c r="B48" s="22" t="s">
        <v>79</v>
      </c>
      <c r="C48" s="17"/>
      <c r="D48" s="17"/>
      <c r="E48" s="17">
        <v>983679</v>
      </c>
      <c r="F48" s="17">
        <v>529593</v>
      </c>
      <c r="G48" s="17">
        <f t="shared" ref="G48" si="8">G47</f>
        <v>1513272</v>
      </c>
      <c r="H48" s="17"/>
      <c r="I48" s="17"/>
      <c r="J48" s="17">
        <v>1520.471572580645</v>
      </c>
      <c r="K48" s="17">
        <v>818.59133064516129</v>
      </c>
      <c r="L48" s="17">
        <f t="shared" si="7"/>
        <v>2339.0629032258062</v>
      </c>
    </row>
    <row r="49" spans="1:12" s="29" customFormat="1" ht="16.5" customHeight="1">
      <c r="A49" s="23">
        <v>15</v>
      </c>
      <c r="B49" s="24" t="s">
        <v>32</v>
      </c>
      <c r="C49" s="25">
        <v>0</v>
      </c>
      <c r="D49" s="25">
        <v>0</v>
      </c>
      <c r="E49" s="25">
        <v>2235010</v>
      </c>
      <c r="F49" s="25">
        <v>596873</v>
      </c>
      <c r="G49" s="25">
        <f t="shared" ref="G49:G56" si="9">SUM(C49:F49)</f>
        <v>2831883</v>
      </c>
      <c r="H49" s="26" t="s">
        <v>205</v>
      </c>
      <c r="I49" s="26" t="s">
        <v>205</v>
      </c>
      <c r="J49" s="26">
        <v>3454.6525537634407</v>
      </c>
      <c r="K49" s="26">
        <v>922.58595430107516</v>
      </c>
      <c r="L49" s="26">
        <f t="shared" si="7"/>
        <v>4377.2385080645163</v>
      </c>
    </row>
    <row r="50" spans="1:12" s="14" customFormat="1">
      <c r="A50" s="22"/>
      <c r="B50" s="22" t="s">
        <v>82</v>
      </c>
      <c r="C50" s="17"/>
      <c r="D50" s="17"/>
      <c r="E50" s="17">
        <v>894003</v>
      </c>
      <c r="F50" s="17">
        <v>17906</v>
      </c>
      <c r="G50" s="17">
        <f t="shared" si="9"/>
        <v>911909</v>
      </c>
      <c r="H50" s="17"/>
      <c r="I50" s="17"/>
      <c r="J50" s="17">
        <v>1381.8594758064514</v>
      </c>
      <c r="K50" s="17">
        <v>27.677284946236558</v>
      </c>
      <c r="L50" s="17">
        <f t="shared" si="7"/>
        <v>1409.536760752688</v>
      </c>
    </row>
    <row r="51" spans="1:12" s="14" customFormat="1">
      <c r="A51" s="22"/>
      <c r="B51" s="22" t="s">
        <v>84</v>
      </c>
      <c r="C51" s="17"/>
      <c r="D51" s="17"/>
      <c r="E51" s="17">
        <v>223501</v>
      </c>
      <c r="F51" s="17">
        <v>417811</v>
      </c>
      <c r="G51" s="17">
        <f t="shared" si="9"/>
        <v>641312</v>
      </c>
      <c r="H51" s="17"/>
      <c r="I51" s="17"/>
      <c r="J51" s="17">
        <v>345</v>
      </c>
      <c r="K51" s="17">
        <v>645.90866935483859</v>
      </c>
      <c r="L51" s="17">
        <f t="shared" si="7"/>
        <v>990.90866935483859</v>
      </c>
    </row>
    <row r="52" spans="1:12" s="14" customFormat="1">
      <c r="A52" s="22"/>
      <c r="B52" s="22" t="s">
        <v>86</v>
      </c>
      <c r="C52" s="17"/>
      <c r="D52" s="17"/>
      <c r="E52" s="17">
        <v>178801</v>
      </c>
      <c r="F52" s="17">
        <v>161156</v>
      </c>
      <c r="G52" s="17">
        <f t="shared" si="9"/>
        <v>339957</v>
      </c>
      <c r="H52" s="17"/>
      <c r="I52" s="17"/>
      <c r="J52" s="17">
        <v>276</v>
      </c>
      <c r="K52" s="17">
        <v>249</v>
      </c>
      <c r="L52" s="17">
        <f t="shared" si="7"/>
        <v>525</v>
      </c>
    </row>
    <row r="53" spans="1:12" s="14" customFormat="1">
      <c r="A53" s="22"/>
      <c r="B53" s="22" t="s">
        <v>88</v>
      </c>
      <c r="C53" s="17"/>
      <c r="D53" s="17"/>
      <c r="E53" s="17">
        <v>670503</v>
      </c>
      <c r="F53" s="17">
        <v>0</v>
      </c>
      <c r="G53" s="17">
        <f t="shared" si="9"/>
        <v>670503</v>
      </c>
      <c r="H53" s="17"/>
      <c r="I53" s="17"/>
      <c r="J53" s="17">
        <v>1036</v>
      </c>
      <c r="K53" s="17">
        <v>0</v>
      </c>
      <c r="L53" s="17">
        <f t="shared" si="7"/>
        <v>1036</v>
      </c>
    </row>
    <row r="54" spans="1:12" s="14" customFormat="1">
      <c r="A54" s="22"/>
      <c r="B54" s="22" t="s">
        <v>90</v>
      </c>
      <c r="C54" s="17"/>
      <c r="D54" s="17"/>
      <c r="E54" s="17">
        <v>111751</v>
      </c>
      <c r="F54" s="17">
        <v>0</v>
      </c>
      <c r="G54" s="17">
        <f t="shared" si="9"/>
        <v>111751</v>
      </c>
      <c r="H54" s="17"/>
      <c r="I54" s="17"/>
      <c r="J54" s="17">
        <v>173</v>
      </c>
      <c r="K54" s="17">
        <v>0</v>
      </c>
      <c r="L54" s="17">
        <f t="shared" si="7"/>
        <v>173</v>
      </c>
    </row>
    <row r="55" spans="1:12" s="14" customFormat="1">
      <c r="A55" s="22"/>
      <c r="B55" s="22" t="s">
        <v>92</v>
      </c>
      <c r="C55" s="17"/>
      <c r="D55" s="17"/>
      <c r="E55" s="17">
        <v>156451</v>
      </c>
      <c r="F55" s="17">
        <v>0</v>
      </c>
      <c r="G55" s="17">
        <f t="shared" si="9"/>
        <v>156451</v>
      </c>
      <c r="H55" s="17"/>
      <c r="I55" s="17"/>
      <c r="J55" s="17">
        <v>242</v>
      </c>
      <c r="K55" s="17">
        <v>0</v>
      </c>
      <c r="L55" s="17">
        <f t="shared" si="7"/>
        <v>242</v>
      </c>
    </row>
    <row r="56" spans="1:12" s="14" customFormat="1">
      <c r="A56" s="18">
        <v>16</v>
      </c>
      <c r="B56" s="19" t="s">
        <v>34</v>
      </c>
      <c r="C56" s="20">
        <v>0</v>
      </c>
      <c r="D56" s="20">
        <v>0</v>
      </c>
      <c r="E56" s="20">
        <v>204078</v>
      </c>
      <c r="F56" s="20">
        <v>375431</v>
      </c>
      <c r="G56" s="20">
        <f t="shared" si="9"/>
        <v>579509</v>
      </c>
      <c r="H56" s="21" t="s">
        <v>205</v>
      </c>
      <c r="I56" s="21" t="s">
        <v>205</v>
      </c>
      <c r="J56" s="21">
        <v>315.44314516129032</v>
      </c>
      <c r="K56" s="21">
        <v>580.30329301075267</v>
      </c>
      <c r="L56" s="34">
        <f t="shared" si="7"/>
        <v>895.74643817204299</v>
      </c>
    </row>
    <row r="57" spans="1:12" s="14" customFormat="1" ht="14.25" customHeight="1">
      <c r="A57" s="22"/>
      <c r="B57" s="22" t="s">
        <v>95</v>
      </c>
      <c r="C57" s="17"/>
      <c r="D57" s="17"/>
      <c r="E57" s="17">
        <v>204078</v>
      </c>
      <c r="F57" s="17">
        <v>375431</v>
      </c>
      <c r="G57" s="17">
        <f>G56</f>
        <v>579509</v>
      </c>
      <c r="H57" s="17"/>
      <c r="I57" s="17"/>
      <c r="J57" s="17">
        <v>315.44314516129032</v>
      </c>
      <c r="K57" s="17">
        <v>580.30329301075267</v>
      </c>
      <c r="L57" s="17">
        <f t="shared" si="7"/>
        <v>895.74643817204299</v>
      </c>
    </row>
    <row r="58" spans="1:12" s="14" customFormat="1">
      <c r="A58" s="23">
        <v>17</v>
      </c>
      <c r="B58" s="24" t="s">
        <v>36</v>
      </c>
      <c r="C58" s="25">
        <v>0</v>
      </c>
      <c r="D58" s="25">
        <v>0</v>
      </c>
      <c r="E58" s="25">
        <v>503486</v>
      </c>
      <c r="F58" s="25">
        <v>324799</v>
      </c>
      <c r="G58" s="25">
        <f>SUM(C58:F58)</f>
        <v>828285</v>
      </c>
      <c r="H58" s="26" t="s">
        <v>205</v>
      </c>
      <c r="I58" s="26" t="s">
        <v>205</v>
      </c>
      <c r="J58" s="26">
        <v>778.23776881720426</v>
      </c>
      <c r="K58" s="26">
        <v>502.04146505376343</v>
      </c>
      <c r="L58" s="26">
        <f t="shared" si="7"/>
        <v>1280.2792338709678</v>
      </c>
    </row>
    <row r="59" spans="1:12" s="14" customFormat="1">
      <c r="A59" s="22"/>
      <c r="B59" s="16" t="s">
        <v>98</v>
      </c>
      <c r="C59" s="17"/>
      <c r="D59" s="17"/>
      <c r="E59" s="17">
        <v>503486</v>
      </c>
      <c r="F59" s="17">
        <v>324799</v>
      </c>
      <c r="G59" s="17">
        <f>G58</f>
        <v>828285</v>
      </c>
      <c r="H59" s="17"/>
      <c r="I59" s="17"/>
      <c r="J59" s="17">
        <v>778.23776881720426</v>
      </c>
      <c r="K59" s="17">
        <v>502.04146505376343</v>
      </c>
      <c r="L59" s="17">
        <f t="shared" si="7"/>
        <v>1280.2792338709678</v>
      </c>
    </row>
    <row r="60" spans="1:12" s="14" customFormat="1">
      <c r="A60" s="23">
        <v>18</v>
      </c>
      <c r="B60" s="24" t="s">
        <v>38</v>
      </c>
      <c r="C60" s="25">
        <v>0</v>
      </c>
      <c r="D60" s="25">
        <v>0</v>
      </c>
      <c r="E60" s="25">
        <v>574260</v>
      </c>
      <c r="F60" s="25">
        <v>593861</v>
      </c>
      <c r="G60" s="25">
        <f>SUM(C60:F60)</f>
        <v>1168121</v>
      </c>
      <c r="H60" s="26" t="s">
        <v>205</v>
      </c>
      <c r="I60" s="26" t="s">
        <v>205</v>
      </c>
      <c r="J60" s="26">
        <v>887.63306451612902</v>
      </c>
      <c r="K60" s="26">
        <v>917.93030913978498</v>
      </c>
      <c r="L60" s="26">
        <f t="shared" si="7"/>
        <v>1805.5633736559139</v>
      </c>
    </row>
    <row r="61" spans="1:12" s="14" customFormat="1">
      <c r="A61" s="22"/>
      <c r="B61" s="22" t="s">
        <v>101</v>
      </c>
      <c r="C61" s="17"/>
      <c r="D61" s="17"/>
      <c r="E61" s="17">
        <v>574260</v>
      </c>
      <c r="F61" s="17">
        <v>593861</v>
      </c>
      <c r="G61" s="17">
        <f>G60</f>
        <v>1168121</v>
      </c>
      <c r="H61" s="17"/>
      <c r="I61" s="17"/>
      <c r="J61" s="17">
        <v>887.63306451612902</v>
      </c>
      <c r="K61" s="17">
        <v>917.93030913978498</v>
      </c>
      <c r="L61" s="17">
        <f t="shared" si="7"/>
        <v>1805.5633736559139</v>
      </c>
    </row>
    <row r="62" spans="1:12" s="14" customFormat="1">
      <c r="A62" s="23">
        <v>19</v>
      </c>
      <c r="B62" s="24" t="s">
        <v>40</v>
      </c>
      <c r="C62" s="25">
        <v>9025</v>
      </c>
      <c r="D62" s="25">
        <v>0</v>
      </c>
      <c r="E62" s="25">
        <v>3803497</v>
      </c>
      <c r="F62" s="25">
        <v>5358793</v>
      </c>
      <c r="G62" s="25">
        <f>SUM(C62:F62)</f>
        <v>9171315</v>
      </c>
      <c r="H62" s="26">
        <v>13.949932795698924</v>
      </c>
      <c r="I62" s="26" t="s">
        <v>205</v>
      </c>
      <c r="J62" s="26">
        <v>5879.0612231182795</v>
      </c>
      <c r="K62" s="26">
        <v>8283.0805779569891</v>
      </c>
      <c r="L62" s="26">
        <f t="shared" si="7"/>
        <v>14176.091733870968</v>
      </c>
    </row>
    <row r="63" spans="1:12" s="14" customFormat="1">
      <c r="A63" s="35"/>
      <c r="B63" s="35" t="s">
        <v>104</v>
      </c>
      <c r="C63" s="17"/>
      <c r="D63" s="17"/>
      <c r="E63" s="17">
        <v>733314</v>
      </c>
      <c r="F63" s="17">
        <v>1033175</v>
      </c>
      <c r="G63" s="27">
        <f>SUM(C63:F63)</f>
        <v>1766489</v>
      </c>
      <c r="H63" s="27"/>
      <c r="I63" s="27"/>
      <c r="J63" s="27">
        <v>1133.4826612903225</v>
      </c>
      <c r="K63" s="27">
        <v>1596.9774865591396</v>
      </c>
      <c r="L63" s="27">
        <f t="shared" si="7"/>
        <v>2730.4601478494624</v>
      </c>
    </row>
    <row r="64" spans="1:12" s="14" customFormat="1">
      <c r="A64" s="35"/>
      <c r="B64" s="35" t="s">
        <v>106</v>
      </c>
      <c r="C64" s="17"/>
      <c r="D64" s="17"/>
      <c r="E64" s="17">
        <v>1601272</v>
      </c>
      <c r="F64" s="17">
        <v>2256052</v>
      </c>
      <c r="G64" s="27">
        <f>SUM(C64:F64)</f>
        <v>3857324</v>
      </c>
      <c r="H64" s="27"/>
      <c r="I64" s="27"/>
      <c r="J64" s="27">
        <v>2475.0844086021502</v>
      </c>
      <c r="K64" s="27">
        <v>3487.1771505376341</v>
      </c>
      <c r="L64" s="27">
        <f t="shared" si="7"/>
        <v>5962.2615591397844</v>
      </c>
    </row>
    <row r="65" spans="1:13" s="14" customFormat="1">
      <c r="A65" s="35"/>
      <c r="B65" s="35" t="s">
        <v>107</v>
      </c>
      <c r="C65" s="17"/>
      <c r="D65" s="17"/>
      <c r="E65" s="17">
        <v>1468911</v>
      </c>
      <c r="F65" s="17">
        <v>2069566</v>
      </c>
      <c r="G65" s="27">
        <f>SUM(C65:F65)</f>
        <v>3538477</v>
      </c>
      <c r="H65" s="27"/>
      <c r="I65" s="27"/>
      <c r="J65" s="27">
        <v>2270.4941532258063</v>
      </c>
      <c r="K65" s="27">
        <v>3198.9259408602147</v>
      </c>
      <c r="L65" s="27">
        <f t="shared" si="7"/>
        <v>5469.420094086021</v>
      </c>
    </row>
    <row r="66" spans="1:13" s="14" customFormat="1">
      <c r="A66" s="23">
        <v>20</v>
      </c>
      <c r="B66" s="24" t="s">
        <v>41</v>
      </c>
      <c r="C66" s="25">
        <v>45969</v>
      </c>
      <c r="D66" s="25">
        <v>7463</v>
      </c>
      <c r="E66" s="25">
        <v>790316</v>
      </c>
      <c r="F66" s="25">
        <v>596300</v>
      </c>
      <c r="G66" s="25">
        <f>SUM(C66:F66)</f>
        <v>1440048</v>
      </c>
      <c r="H66" s="26">
        <v>71.054233870967735</v>
      </c>
      <c r="I66" s="26">
        <v>11.535551075268817</v>
      </c>
      <c r="J66" s="26">
        <v>1221.5905913978493</v>
      </c>
      <c r="K66" s="26">
        <v>921.70026881720423</v>
      </c>
      <c r="L66" s="26">
        <f t="shared" si="7"/>
        <v>2225.88064516129</v>
      </c>
    </row>
    <row r="67" spans="1:13" s="14" customFormat="1">
      <c r="A67" s="35"/>
      <c r="B67" s="35" t="s">
        <v>108</v>
      </c>
      <c r="C67" s="17">
        <v>45969</v>
      </c>
      <c r="D67" s="17">
        <v>7463</v>
      </c>
      <c r="E67" s="17">
        <v>790316</v>
      </c>
      <c r="F67" s="17">
        <v>596300</v>
      </c>
      <c r="G67" s="17">
        <f t="shared" ref="G67" si="10">G66</f>
        <v>1440048</v>
      </c>
      <c r="H67" s="17">
        <v>71.054233870967735</v>
      </c>
      <c r="I67" s="17">
        <v>11.535551075268817</v>
      </c>
      <c r="J67" s="17">
        <v>1221.5905913978493</v>
      </c>
      <c r="K67" s="17">
        <v>921.70026881720423</v>
      </c>
      <c r="L67" s="17">
        <f t="shared" si="7"/>
        <v>2225.88064516129</v>
      </c>
    </row>
    <row r="68" spans="1:13" s="14" customFormat="1" ht="15" customHeight="1">
      <c r="A68" s="23">
        <v>21</v>
      </c>
      <c r="B68" s="24" t="s">
        <v>43</v>
      </c>
      <c r="C68" s="25">
        <v>5758</v>
      </c>
      <c r="D68" s="25">
        <v>0</v>
      </c>
      <c r="E68" s="25">
        <v>7932735</v>
      </c>
      <c r="F68" s="25">
        <v>3575205</v>
      </c>
      <c r="G68" s="25">
        <f>SUM(C68:F68)</f>
        <v>11513698</v>
      </c>
      <c r="H68" s="26">
        <v>8.900134408602149</v>
      </c>
      <c r="I68" s="26" t="s">
        <v>205</v>
      </c>
      <c r="J68" s="26">
        <v>12261.619959677417</v>
      </c>
      <c r="K68" s="26">
        <v>5526.1905241935474</v>
      </c>
      <c r="L68" s="26">
        <f t="shared" si="7"/>
        <v>17796.710618279569</v>
      </c>
    </row>
    <row r="69" spans="1:13" s="14" customFormat="1">
      <c r="A69" s="35"/>
      <c r="B69" s="35" t="s">
        <v>109</v>
      </c>
      <c r="C69" s="17"/>
      <c r="D69" s="17"/>
      <c r="E69" s="17">
        <v>7932735</v>
      </c>
      <c r="F69" s="17">
        <v>3560904.18</v>
      </c>
      <c r="G69" s="27">
        <f>F69+E69</f>
        <v>11493639.18</v>
      </c>
      <c r="H69" s="27"/>
      <c r="I69" s="27"/>
      <c r="J69" s="27">
        <v>12261.619959677417</v>
      </c>
      <c r="K69" s="27">
        <v>5526.1905241935474</v>
      </c>
      <c r="L69" s="27">
        <f t="shared" si="7"/>
        <v>17787.810483870962</v>
      </c>
    </row>
    <row r="70" spans="1:13" s="14" customFormat="1">
      <c r="A70" s="35"/>
      <c r="B70" s="35" t="s">
        <v>110</v>
      </c>
      <c r="C70" s="17"/>
      <c r="D70" s="17"/>
      <c r="E70" s="17"/>
      <c r="F70" s="17">
        <v>14300.82</v>
      </c>
      <c r="G70" s="27">
        <f>F70+E70</f>
        <v>14300.82</v>
      </c>
      <c r="H70" s="27"/>
      <c r="I70" s="27"/>
      <c r="J70" s="27"/>
      <c r="K70" s="27"/>
      <c r="L70" s="27"/>
    </row>
    <row r="71" spans="1:13" s="14" customFormat="1">
      <c r="A71" s="23">
        <v>22</v>
      </c>
      <c r="B71" s="24" t="s">
        <v>45</v>
      </c>
      <c r="C71" s="25">
        <v>0</v>
      </c>
      <c r="D71" s="25">
        <v>435889</v>
      </c>
      <c r="E71" s="25">
        <v>827022</v>
      </c>
      <c r="F71" s="25">
        <v>606467</v>
      </c>
      <c r="G71" s="25">
        <f>SUM(C71:F71)</f>
        <v>1869378</v>
      </c>
      <c r="H71" s="26" t="s">
        <v>205</v>
      </c>
      <c r="I71" s="26">
        <v>673.75315860215051</v>
      </c>
      <c r="J71" s="26">
        <v>1278.327016129032</v>
      </c>
      <c r="K71" s="26">
        <v>937.41538978494611</v>
      </c>
      <c r="L71" s="26">
        <f>H71+I71+J71+K71</f>
        <v>2889.4955645161285</v>
      </c>
    </row>
    <row r="72" spans="1:13" s="36" customFormat="1">
      <c r="A72" s="35"/>
      <c r="B72" s="35" t="s">
        <v>111</v>
      </c>
      <c r="C72" s="17"/>
      <c r="D72" s="17"/>
      <c r="E72" s="17">
        <v>827022</v>
      </c>
      <c r="F72" s="17">
        <v>266845.48</v>
      </c>
      <c r="G72" s="27">
        <f>E72+F72</f>
        <v>1093867.48</v>
      </c>
      <c r="H72" s="27"/>
      <c r="I72" s="27"/>
      <c r="J72" s="27">
        <v>1278.327016129032</v>
      </c>
      <c r="K72" s="27">
        <v>412.46277150537628</v>
      </c>
      <c r="L72" s="27">
        <f>H72+I72+J72+K72</f>
        <v>1690.7897876344082</v>
      </c>
      <c r="M72" s="14"/>
    </row>
    <row r="73" spans="1:13" s="36" customFormat="1">
      <c r="A73" s="35"/>
      <c r="B73" s="35" t="s">
        <v>109</v>
      </c>
      <c r="C73" s="17"/>
      <c r="D73" s="17"/>
      <c r="E73" s="17"/>
      <c r="F73" s="17">
        <v>339621.52</v>
      </c>
      <c r="G73" s="27">
        <f>E73+F73</f>
        <v>339621.52</v>
      </c>
      <c r="H73" s="27"/>
      <c r="I73" s="27"/>
      <c r="J73" s="27"/>
      <c r="K73" s="27">
        <v>524.95261827956983</v>
      </c>
      <c r="L73" s="27">
        <f>H73+I73+J73+K73</f>
        <v>524.95261827956983</v>
      </c>
      <c r="M73" s="14"/>
    </row>
    <row r="74" spans="1:13" s="36" customFormat="1" ht="15" customHeight="1">
      <c r="A74" s="18">
        <v>23</v>
      </c>
      <c r="B74" s="19" t="s">
        <v>47</v>
      </c>
      <c r="C74" s="20">
        <v>20412</v>
      </c>
      <c r="D74" s="20">
        <v>0</v>
      </c>
      <c r="E74" s="20">
        <v>2224341</v>
      </c>
      <c r="F74" s="20">
        <v>889243</v>
      </c>
      <c r="G74" s="20">
        <f>SUM(C74:F74)</f>
        <v>3133996</v>
      </c>
      <c r="H74" s="21">
        <v>31.5508064516129</v>
      </c>
      <c r="I74" s="21" t="s">
        <v>205</v>
      </c>
      <c r="J74" s="21">
        <v>3438.1614919354834</v>
      </c>
      <c r="K74" s="21">
        <v>1374.5019489247309</v>
      </c>
      <c r="L74" s="21">
        <f>H74+I74+J74+K74</f>
        <v>4844.2142473118274</v>
      </c>
      <c r="M74" s="14"/>
    </row>
    <row r="75" spans="1:13" s="36" customFormat="1">
      <c r="A75" s="35"/>
      <c r="B75" s="35" t="s">
        <v>112</v>
      </c>
      <c r="C75" s="17">
        <v>20412</v>
      </c>
      <c r="D75" s="17">
        <v>0</v>
      </c>
      <c r="E75" s="17">
        <v>2224341</v>
      </c>
      <c r="F75" s="17">
        <v>889243</v>
      </c>
      <c r="G75" s="27">
        <f>F75+E75+C75</f>
        <v>3133996</v>
      </c>
      <c r="H75" s="27">
        <v>31.5508064516129</v>
      </c>
      <c r="I75" s="27"/>
      <c r="J75" s="27">
        <v>3438.1614919354834</v>
      </c>
      <c r="K75" s="27">
        <v>1374.5019489247309</v>
      </c>
      <c r="L75" s="27">
        <f>L74</f>
        <v>4844.2142473118274</v>
      </c>
    </row>
    <row r="76" spans="1:13" s="36" customFormat="1">
      <c r="A76" s="23">
        <v>24</v>
      </c>
      <c r="B76" s="24" t="s">
        <v>49</v>
      </c>
      <c r="C76" s="25">
        <v>738419</v>
      </c>
      <c r="D76" s="25">
        <v>8209</v>
      </c>
      <c r="E76" s="25">
        <v>532512</v>
      </c>
      <c r="F76" s="25">
        <v>596257</v>
      </c>
      <c r="G76" s="25">
        <f>SUM(C76:F76)</f>
        <v>1875397</v>
      </c>
      <c r="H76" s="26">
        <v>1141.3734543010751</v>
      </c>
      <c r="I76" s="26">
        <v>12.688642473118279</v>
      </c>
      <c r="J76" s="26">
        <v>823.10322580645152</v>
      </c>
      <c r="K76" s="26">
        <v>921.63380376344071</v>
      </c>
      <c r="L76" s="26">
        <f>H76+I76+J76+K76</f>
        <v>2898.7991263440854</v>
      </c>
    </row>
    <row r="77" spans="1:13" s="36" customFormat="1">
      <c r="A77" s="35"/>
      <c r="B77" s="35" t="s">
        <v>113</v>
      </c>
      <c r="C77" s="17">
        <v>738419</v>
      </c>
      <c r="D77" s="17">
        <v>8209</v>
      </c>
      <c r="E77" s="17">
        <v>95852.160000000003</v>
      </c>
      <c r="F77" s="17">
        <v>51278.101999999999</v>
      </c>
      <c r="G77" s="27">
        <f>C77+D77+E77+F77</f>
        <v>893758.26199999999</v>
      </c>
      <c r="H77" s="27">
        <v>1141.3734543010751</v>
      </c>
      <c r="I77" s="27">
        <v>12.688642473118279</v>
      </c>
      <c r="J77" s="27">
        <v>148.15858064516129</v>
      </c>
      <c r="K77" s="27">
        <v>79.260507123655913</v>
      </c>
      <c r="L77" s="27">
        <f>SUM(H77:K77)</f>
        <v>1381.4811845430106</v>
      </c>
    </row>
    <row r="78" spans="1:13" s="36" customFormat="1">
      <c r="A78" s="35"/>
      <c r="B78" s="35" t="s">
        <v>114</v>
      </c>
      <c r="C78" s="17"/>
      <c r="D78" s="17"/>
      <c r="E78" s="17">
        <v>436659.83999999997</v>
      </c>
      <c r="F78" s="17">
        <v>544978.89800000004</v>
      </c>
      <c r="G78" s="27">
        <f>C78+D78+E78+F78</f>
        <v>981638.73800000001</v>
      </c>
      <c r="H78" s="27"/>
      <c r="I78" s="27"/>
      <c r="J78" s="27">
        <v>674.94464516129028</v>
      </c>
      <c r="K78" s="27">
        <v>842.37329663978494</v>
      </c>
      <c r="L78" s="27">
        <f>SUM(H78:K78)</f>
        <v>1517.3179418010752</v>
      </c>
    </row>
    <row r="79" spans="1:13" s="36" customFormat="1">
      <c r="A79" s="23">
        <v>25</v>
      </c>
      <c r="B79" s="24" t="s">
        <v>51</v>
      </c>
      <c r="C79" s="25">
        <v>8624</v>
      </c>
      <c r="D79" s="25">
        <v>0</v>
      </c>
      <c r="E79" s="25">
        <v>774341</v>
      </c>
      <c r="F79" s="25">
        <v>829284</v>
      </c>
      <c r="G79" s="25">
        <f>SUM(C79:F79)</f>
        <v>1612249</v>
      </c>
      <c r="H79" s="26">
        <v>13.33010752688172</v>
      </c>
      <c r="I79" s="26" t="s">
        <v>205</v>
      </c>
      <c r="J79" s="26">
        <v>1196.8980510752688</v>
      </c>
      <c r="K79" s="26">
        <v>1281.8233870967742</v>
      </c>
      <c r="L79" s="26">
        <f t="shared" ref="L79:L94" si="11">H79+I79+J79+K79</f>
        <v>2492.0515456989247</v>
      </c>
    </row>
    <row r="80" spans="1:13" s="36" customFormat="1">
      <c r="A80" s="35"/>
      <c r="B80" s="35" t="s">
        <v>115</v>
      </c>
      <c r="C80" s="17"/>
      <c r="D80" s="17"/>
      <c r="E80" s="17">
        <v>774341</v>
      </c>
      <c r="F80" s="17">
        <v>829284</v>
      </c>
      <c r="G80" s="17">
        <f>SUM(C80:F80)</f>
        <v>1603625</v>
      </c>
      <c r="H80" s="27"/>
      <c r="I80" s="27"/>
      <c r="J80" s="27">
        <v>1196.8980510752688</v>
      </c>
      <c r="K80" s="27">
        <v>1281.8233870967742</v>
      </c>
      <c r="L80" s="27">
        <f t="shared" si="11"/>
        <v>2478.7214381720432</v>
      </c>
    </row>
    <row r="81" spans="1:12" s="36" customFormat="1">
      <c r="A81" s="23">
        <v>26</v>
      </c>
      <c r="B81" s="24" t="s">
        <v>52</v>
      </c>
      <c r="C81" s="25">
        <v>316670</v>
      </c>
      <c r="D81" s="25">
        <v>0</v>
      </c>
      <c r="E81" s="25">
        <v>2045899.7026</v>
      </c>
      <c r="F81" s="25">
        <v>932429.09039999999</v>
      </c>
      <c r="G81" s="25">
        <f t="shared" ref="G81:G88" si="12">SUM(C81:F81)</f>
        <v>3294998.7930000001</v>
      </c>
      <c r="H81" s="26">
        <v>489.47647849462362</v>
      </c>
      <c r="I81" s="26" t="s">
        <v>205</v>
      </c>
      <c r="J81" s="26">
        <v>3162.3449704166665</v>
      </c>
      <c r="K81" s="26">
        <v>1441.2546424193547</v>
      </c>
      <c r="L81" s="26">
        <f t="shared" si="11"/>
        <v>5093.0760913306449</v>
      </c>
    </row>
    <row r="82" spans="1:12" s="36" customFormat="1">
      <c r="A82" s="35"/>
      <c r="B82" s="35" t="s">
        <v>116</v>
      </c>
      <c r="C82" s="17">
        <v>316670</v>
      </c>
      <c r="D82" s="17"/>
      <c r="E82" s="17">
        <v>374400</v>
      </c>
      <c r="F82" s="17">
        <v>477404</v>
      </c>
      <c r="G82" s="27">
        <f t="shared" si="12"/>
        <v>1168474</v>
      </c>
      <c r="H82" s="27">
        <v>489.47647849462362</v>
      </c>
      <c r="I82" s="27"/>
      <c r="J82" s="27">
        <v>578.70967741935488</v>
      </c>
      <c r="K82" s="27">
        <v>737.92284946236543</v>
      </c>
      <c r="L82" s="27">
        <f t="shared" si="11"/>
        <v>1806.1090053763437</v>
      </c>
    </row>
    <row r="83" spans="1:12" s="36" customFormat="1">
      <c r="A83" s="35"/>
      <c r="B83" s="35" t="s">
        <v>117</v>
      </c>
      <c r="C83" s="17"/>
      <c r="D83" s="17"/>
      <c r="E83" s="17">
        <v>1192759.7026</v>
      </c>
      <c r="F83" s="17">
        <v>455025.09039999999</v>
      </c>
      <c r="G83" s="27">
        <f t="shared" si="12"/>
        <v>1647784.7930000001</v>
      </c>
      <c r="H83" s="27"/>
      <c r="I83" s="27"/>
      <c r="J83" s="27">
        <v>1843.6473897715052</v>
      </c>
      <c r="K83" s="27">
        <v>703.33179295698926</v>
      </c>
      <c r="L83" s="27">
        <f t="shared" si="11"/>
        <v>2546.9791827284944</v>
      </c>
    </row>
    <row r="84" spans="1:12" s="36" customFormat="1">
      <c r="A84" s="35"/>
      <c r="B84" s="35" t="s">
        <v>118</v>
      </c>
      <c r="C84" s="17"/>
      <c r="D84" s="17"/>
      <c r="E84" s="17">
        <v>24551</v>
      </c>
      <c r="F84" s="17"/>
      <c r="G84" s="27">
        <f t="shared" si="12"/>
        <v>24551</v>
      </c>
      <c r="H84" s="27"/>
      <c r="I84" s="27"/>
      <c r="J84" s="27">
        <v>37.948454301075266</v>
      </c>
      <c r="K84" s="27"/>
      <c r="L84" s="27">
        <f t="shared" si="11"/>
        <v>37.948454301075266</v>
      </c>
    </row>
    <row r="85" spans="1:12" s="36" customFormat="1">
      <c r="A85" s="35"/>
      <c r="B85" s="35" t="s">
        <v>119</v>
      </c>
      <c r="C85" s="17"/>
      <c r="D85" s="17"/>
      <c r="E85" s="17">
        <v>441914</v>
      </c>
      <c r="F85" s="17"/>
      <c r="G85" s="27">
        <f t="shared" si="12"/>
        <v>441914</v>
      </c>
      <c r="H85" s="27"/>
      <c r="I85" s="27"/>
      <c r="J85" s="27">
        <v>683.06599462365591</v>
      </c>
      <c r="K85" s="27"/>
      <c r="L85" s="27">
        <f t="shared" si="11"/>
        <v>683.06599462365591</v>
      </c>
    </row>
    <row r="86" spans="1:12" s="36" customFormat="1">
      <c r="A86" s="35"/>
      <c r="B86" s="35" t="s">
        <v>120</v>
      </c>
      <c r="C86" s="17"/>
      <c r="D86" s="17"/>
      <c r="E86" s="17">
        <v>10229</v>
      </c>
      <c r="F86" s="17"/>
      <c r="G86" s="27">
        <f t="shared" si="12"/>
        <v>10229</v>
      </c>
      <c r="H86" s="27"/>
      <c r="I86" s="27"/>
      <c r="J86" s="27">
        <v>15.810954301075267</v>
      </c>
      <c r="K86" s="27"/>
      <c r="L86" s="27">
        <f t="shared" si="11"/>
        <v>15.810954301075267</v>
      </c>
    </row>
    <row r="87" spans="1:12" s="36" customFormat="1">
      <c r="A87" s="35"/>
      <c r="B87" s="35" t="s">
        <v>121</v>
      </c>
      <c r="C87" s="17"/>
      <c r="D87" s="17"/>
      <c r="E87" s="17">
        <v>2046</v>
      </c>
      <c r="F87" s="17"/>
      <c r="G87" s="27"/>
      <c r="H87" s="27"/>
      <c r="I87" s="27"/>
      <c r="J87" s="27">
        <v>3.1624999999999996</v>
      </c>
      <c r="K87" s="27"/>
      <c r="L87" s="27">
        <f t="shared" si="11"/>
        <v>3.1624999999999996</v>
      </c>
    </row>
    <row r="88" spans="1:12" s="36" customFormat="1">
      <c r="A88" s="23">
        <v>27</v>
      </c>
      <c r="B88" s="24" t="s">
        <v>54</v>
      </c>
      <c r="C88" s="25">
        <v>733546</v>
      </c>
      <c r="D88" s="25">
        <v>0</v>
      </c>
      <c r="E88" s="25">
        <v>2089353</v>
      </c>
      <c r="F88" s="25">
        <v>794461</v>
      </c>
      <c r="G88" s="25">
        <f t="shared" si="12"/>
        <v>3617360</v>
      </c>
      <c r="H88" s="26">
        <v>1133.8412634408601</v>
      </c>
      <c r="I88" s="26" t="s">
        <v>205</v>
      </c>
      <c r="J88" s="26">
        <v>3229.5106854838705</v>
      </c>
      <c r="K88" s="26">
        <v>1227.9975134408601</v>
      </c>
      <c r="L88" s="26">
        <f t="shared" si="11"/>
        <v>5591.3494623655897</v>
      </c>
    </row>
    <row r="89" spans="1:12" s="36" customFormat="1">
      <c r="A89" s="35"/>
      <c r="B89" s="35" t="s">
        <v>122</v>
      </c>
      <c r="C89" s="17"/>
      <c r="D89" s="17"/>
      <c r="E89" s="17">
        <v>1049274</v>
      </c>
      <c r="F89" s="17">
        <v>516559</v>
      </c>
      <c r="G89" s="27">
        <f t="shared" ref="G89:G95" si="13">SUM(C89:F89)</f>
        <v>1565833</v>
      </c>
      <c r="H89" s="27"/>
      <c r="I89" s="27"/>
      <c r="J89" s="27">
        <v>1621.8616935483869</v>
      </c>
      <c r="K89" s="27">
        <v>798.44469086021491</v>
      </c>
      <c r="L89" s="27">
        <f t="shared" si="11"/>
        <v>2420.3063844086018</v>
      </c>
    </row>
    <row r="90" spans="1:12" s="36" customFormat="1">
      <c r="A90" s="35"/>
      <c r="B90" s="35" t="s">
        <v>123</v>
      </c>
      <c r="C90" s="17"/>
      <c r="D90" s="17"/>
      <c r="E90" s="17">
        <v>715603</v>
      </c>
      <c r="F90" s="17">
        <v>216093</v>
      </c>
      <c r="G90" s="27">
        <f t="shared" si="13"/>
        <v>931696</v>
      </c>
      <c r="H90" s="27"/>
      <c r="I90" s="27"/>
      <c r="J90" s="27">
        <v>1106.1067876344086</v>
      </c>
      <c r="K90" s="27">
        <v>334.01471774193544</v>
      </c>
      <c r="L90" s="27">
        <f t="shared" si="11"/>
        <v>1440.121505376344</v>
      </c>
    </row>
    <row r="91" spans="1:12" s="36" customFormat="1">
      <c r="A91" s="35"/>
      <c r="B91" s="35" t="s">
        <v>124</v>
      </c>
      <c r="C91" s="17"/>
      <c r="D91" s="17"/>
      <c r="E91" s="17">
        <v>218964</v>
      </c>
      <c r="F91" s="17">
        <v>2224</v>
      </c>
      <c r="G91" s="27">
        <f t="shared" si="13"/>
        <v>221188</v>
      </c>
      <c r="H91" s="27"/>
      <c r="I91" s="27"/>
      <c r="J91" s="27">
        <v>338.4524193548387</v>
      </c>
      <c r="K91" s="27">
        <v>3.4376344086021504</v>
      </c>
      <c r="L91" s="27">
        <f t="shared" si="11"/>
        <v>341.89005376344085</v>
      </c>
    </row>
    <row r="92" spans="1:12" s="36" customFormat="1">
      <c r="A92" s="35"/>
      <c r="B92" s="35" t="s">
        <v>125</v>
      </c>
      <c r="C92" s="17"/>
      <c r="D92" s="17"/>
      <c r="E92" s="17">
        <v>18177</v>
      </c>
      <c r="F92" s="17"/>
      <c r="G92" s="27">
        <f t="shared" si="13"/>
        <v>18177</v>
      </c>
      <c r="H92" s="27"/>
      <c r="I92" s="27"/>
      <c r="J92" s="27">
        <v>28.096169354838704</v>
      </c>
      <c r="K92" s="27"/>
      <c r="L92" s="27">
        <f t="shared" si="11"/>
        <v>28.096169354838704</v>
      </c>
    </row>
    <row r="93" spans="1:12" s="36" customFormat="1">
      <c r="A93" s="35"/>
      <c r="B93" s="35" t="s">
        <v>126</v>
      </c>
      <c r="C93" s="17"/>
      <c r="D93" s="17"/>
      <c r="E93" s="17">
        <v>32176</v>
      </c>
      <c r="F93" s="17">
        <v>32335</v>
      </c>
      <c r="G93" s="27">
        <f t="shared" si="13"/>
        <v>64511</v>
      </c>
      <c r="H93" s="27"/>
      <c r="I93" s="27"/>
      <c r="J93" s="27">
        <v>49.734408602150538</v>
      </c>
      <c r="K93" s="27">
        <v>49.980174731182792</v>
      </c>
      <c r="L93" s="27">
        <f t="shared" si="11"/>
        <v>99.714583333333337</v>
      </c>
    </row>
    <row r="94" spans="1:12" s="36" customFormat="1">
      <c r="A94" s="35"/>
      <c r="B94" s="35" t="s">
        <v>127</v>
      </c>
      <c r="C94" s="17"/>
      <c r="D94" s="17"/>
      <c r="E94" s="17">
        <v>55159</v>
      </c>
      <c r="F94" s="17">
        <v>27250</v>
      </c>
      <c r="G94" s="27">
        <f t="shared" si="13"/>
        <v>82409</v>
      </c>
      <c r="H94" s="27"/>
      <c r="I94" s="27"/>
      <c r="J94" s="27">
        <v>85.259206989247303</v>
      </c>
      <c r="K94" s="27">
        <v>42.120295698924728</v>
      </c>
      <c r="L94" s="27">
        <f t="shared" si="11"/>
        <v>127.37950268817204</v>
      </c>
    </row>
    <row r="95" spans="1:12" s="36" customFormat="1">
      <c r="A95" s="23">
        <v>28</v>
      </c>
      <c r="B95" s="24" t="s">
        <v>55</v>
      </c>
      <c r="C95" s="25">
        <v>472059</v>
      </c>
      <c r="D95" s="25">
        <v>0</v>
      </c>
      <c r="E95" s="25">
        <v>875863</v>
      </c>
      <c r="F95" s="25">
        <v>542815</v>
      </c>
      <c r="G95" s="25">
        <f t="shared" si="13"/>
        <v>1890737</v>
      </c>
      <c r="H95" s="26">
        <v>729.66108870967741</v>
      </c>
      <c r="I95" s="26" t="s">
        <v>205</v>
      </c>
      <c r="J95" s="26">
        <v>1353.8204973118277</v>
      </c>
      <c r="K95" s="26">
        <v>839.02856182795699</v>
      </c>
      <c r="L95" s="26">
        <f>H95+I95+J95+K95</f>
        <v>2922.5101478494616</v>
      </c>
    </row>
    <row r="96" spans="1:12" s="36" customFormat="1">
      <c r="A96" s="35"/>
      <c r="B96" s="35" t="s">
        <v>128</v>
      </c>
      <c r="C96" s="17">
        <v>472059</v>
      </c>
      <c r="D96" s="17">
        <v>0</v>
      </c>
      <c r="E96" s="17">
        <v>875863</v>
      </c>
      <c r="F96" s="17">
        <v>542815</v>
      </c>
      <c r="G96" s="27">
        <f>C96+D96+E96+F96</f>
        <v>1890737</v>
      </c>
      <c r="H96" s="27">
        <v>729.66108870967741</v>
      </c>
      <c r="I96" s="27"/>
      <c r="J96" s="27">
        <v>1353.8204973118277</v>
      </c>
      <c r="K96" s="27">
        <v>839.02856182795699</v>
      </c>
      <c r="L96" s="27">
        <f>H96+I96+J96+K96</f>
        <v>2922.5101478494616</v>
      </c>
    </row>
    <row r="97" spans="1:12" s="36" customFormat="1">
      <c r="A97" s="23">
        <v>29</v>
      </c>
      <c r="B97" s="24" t="s">
        <v>57</v>
      </c>
      <c r="C97" s="25">
        <v>199589</v>
      </c>
      <c r="D97" s="25">
        <v>0</v>
      </c>
      <c r="E97" s="25">
        <v>1110012</v>
      </c>
      <c r="F97" s="25">
        <v>654125</v>
      </c>
      <c r="G97" s="25">
        <f>SUM(C97:F97)</f>
        <v>1963726</v>
      </c>
      <c r="H97" s="26">
        <v>308.50450268817201</v>
      </c>
      <c r="I97" s="26" t="s">
        <v>205</v>
      </c>
      <c r="J97" s="26">
        <v>1715.7443548387096</v>
      </c>
      <c r="K97" s="26">
        <v>1011.080309139785</v>
      </c>
      <c r="L97" s="26">
        <f>H97+I97+J97+K97</f>
        <v>3035.3291666666664</v>
      </c>
    </row>
    <row r="98" spans="1:12" s="36" customFormat="1">
      <c r="A98" s="35"/>
      <c r="B98" s="35" t="s">
        <v>129</v>
      </c>
      <c r="C98" s="17">
        <v>199589</v>
      </c>
      <c r="D98" s="17"/>
      <c r="E98" s="17">
        <v>1110012</v>
      </c>
      <c r="F98" s="17">
        <v>654125</v>
      </c>
      <c r="G98" s="27">
        <f>SUM(C98:F98)</f>
        <v>1963726</v>
      </c>
      <c r="H98" s="27">
        <v>308.50450268817201</v>
      </c>
      <c r="I98" s="27"/>
      <c r="J98" s="27">
        <v>1715.7443548387096</v>
      </c>
      <c r="K98" s="27">
        <v>1011.080309139785</v>
      </c>
      <c r="L98" s="27">
        <f t="shared" ref="L98:L116" si="14">H98+I98+J98+K98</f>
        <v>3035.3291666666664</v>
      </c>
    </row>
    <row r="99" spans="1:12" s="36" customFormat="1">
      <c r="A99" s="35"/>
      <c r="B99" s="35" t="s">
        <v>73</v>
      </c>
      <c r="C99" s="17"/>
      <c r="D99" s="17"/>
      <c r="E99" s="17"/>
      <c r="F99" s="17"/>
      <c r="G99" s="27">
        <f>SUM(C99:F99)</f>
        <v>0</v>
      </c>
      <c r="H99" s="27" t="s">
        <v>205</v>
      </c>
      <c r="I99" s="27"/>
      <c r="J99" s="27"/>
      <c r="K99" s="27"/>
      <c r="L99" s="27">
        <f t="shared" si="14"/>
        <v>0</v>
      </c>
    </row>
    <row r="100" spans="1:12" s="36" customFormat="1">
      <c r="A100" s="23">
        <v>30</v>
      </c>
      <c r="B100" s="24" t="s">
        <v>58</v>
      </c>
      <c r="C100" s="25">
        <v>17699</v>
      </c>
      <c r="D100" s="25">
        <v>0</v>
      </c>
      <c r="E100" s="25">
        <v>2952481</v>
      </c>
      <c r="F100" s="25">
        <v>1659515</v>
      </c>
      <c r="G100" s="25">
        <f>SUM(C100:F100)</f>
        <v>4629695</v>
      </c>
      <c r="H100" s="26">
        <v>27.357325268817203</v>
      </c>
      <c r="I100" s="26" t="s">
        <v>205</v>
      </c>
      <c r="J100" s="26">
        <v>4563.6467069892469</v>
      </c>
      <c r="K100" s="26">
        <v>2565.1105510752686</v>
      </c>
      <c r="L100" s="26">
        <f>H100+I100+J100+K100</f>
        <v>7156.114583333333</v>
      </c>
    </row>
    <row r="101" spans="1:12" s="36" customFormat="1">
      <c r="A101" s="35"/>
      <c r="B101" s="35" t="s">
        <v>130</v>
      </c>
      <c r="C101" s="17"/>
      <c r="D101" s="17"/>
      <c r="E101" s="17">
        <v>2952481</v>
      </c>
      <c r="F101" s="17">
        <v>1659515</v>
      </c>
      <c r="G101" s="17">
        <f>G100</f>
        <v>4629695</v>
      </c>
      <c r="H101" s="27"/>
      <c r="I101" s="27"/>
      <c r="J101" s="27">
        <v>4563.6467069892469</v>
      </c>
      <c r="K101" s="27">
        <v>2565.1105510752686</v>
      </c>
      <c r="L101" s="27">
        <f t="shared" si="14"/>
        <v>7128.7572580645156</v>
      </c>
    </row>
    <row r="102" spans="1:12" s="36" customFormat="1">
      <c r="A102" s="23">
        <v>31</v>
      </c>
      <c r="B102" s="24" t="s">
        <v>60</v>
      </c>
      <c r="C102" s="25">
        <v>5013</v>
      </c>
      <c r="D102" s="25">
        <v>0</v>
      </c>
      <c r="E102" s="25">
        <v>659551</v>
      </c>
      <c r="F102" s="37">
        <v>567363</v>
      </c>
      <c r="G102" s="25">
        <f>SUM(C102:F102)</f>
        <v>1231927</v>
      </c>
      <c r="H102" s="26">
        <v>7.7485887096774189</v>
      </c>
      <c r="I102" s="26" t="s">
        <v>205</v>
      </c>
      <c r="J102" s="26">
        <v>1019.4672715053763</v>
      </c>
      <c r="K102" s="26">
        <v>876.972379032258</v>
      </c>
      <c r="L102" s="26">
        <f t="shared" si="14"/>
        <v>1904.1882392473117</v>
      </c>
    </row>
    <row r="103" spans="1:12" s="36" customFormat="1">
      <c r="A103" s="35"/>
      <c r="B103" s="35" t="s">
        <v>131</v>
      </c>
      <c r="C103" s="17"/>
      <c r="D103" s="17"/>
      <c r="E103" s="17">
        <v>659551</v>
      </c>
      <c r="F103" s="17">
        <v>567363</v>
      </c>
      <c r="G103" s="27">
        <f>E103+F103</f>
        <v>1226914</v>
      </c>
      <c r="H103" s="27"/>
      <c r="I103" s="27"/>
      <c r="J103" s="27">
        <v>1019.4672715053763</v>
      </c>
      <c r="K103" s="27">
        <v>876.972379032258</v>
      </c>
      <c r="L103" s="27">
        <f t="shared" si="14"/>
        <v>1896.4396505376344</v>
      </c>
    </row>
    <row r="104" spans="1:12" s="36" customFormat="1">
      <c r="A104" s="18">
        <v>32</v>
      </c>
      <c r="B104" s="19" t="s">
        <v>62</v>
      </c>
      <c r="C104" s="20">
        <v>0</v>
      </c>
      <c r="D104" s="20">
        <v>0</v>
      </c>
      <c r="E104" s="20">
        <v>11287</v>
      </c>
      <c r="F104" s="20">
        <v>16599</v>
      </c>
      <c r="G104" s="20">
        <f>SUM(C104:F104)</f>
        <v>27886</v>
      </c>
      <c r="H104" s="21" t="s">
        <v>205</v>
      </c>
      <c r="I104" s="21" t="s">
        <v>205</v>
      </c>
      <c r="J104" s="21">
        <v>17.446303763440859</v>
      </c>
      <c r="K104" s="21">
        <v>25.657056451612899</v>
      </c>
      <c r="L104" s="21">
        <f t="shared" si="14"/>
        <v>43.103360215053755</v>
      </c>
    </row>
    <row r="105" spans="1:12" s="36" customFormat="1">
      <c r="A105" s="35"/>
      <c r="B105" s="35" t="s">
        <v>132</v>
      </c>
      <c r="C105" s="17"/>
      <c r="D105" s="17"/>
      <c r="E105" s="17">
        <v>11287</v>
      </c>
      <c r="F105" s="17">
        <v>16599</v>
      </c>
      <c r="G105" s="27">
        <f>C105+D105+E105+F105</f>
        <v>27886</v>
      </c>
      <c r="H105" s="71" t="s">
        <v>205</v>
      </c>
      <c r="I105" s="27"/>
      <c r="J105" s="27">
        <v>17.446303763440859</v>
      </c>
      <c r="K105" s="27">
        <v>25.657056451612899</v>
      </c>
      <c r="L105" s="27">
        <f t="shared" si="14"/>
        <v>43.103360215053755</v>
      </c>
    </row>
    <row r="106" spans="1:12" s="36" customFormat="1">
      <c r="A106" s="18">
        <v>33</v>
      </c>
      <c r="B106" s="19" t="s">
        <v>61</v>
      </c>
      <c r="C106" s="20">
        <v>549642</v>
      </c>
      <c r="D106" s="20">
        <v>72206</v>
      </c>
      <c r="E106" s="20">
        <v>4310828</v>
      </c>
      <c r="F106" s="20">
        <v>1778477</v>
      </c>
      <c r="G106" s="20">
        <f>SUM(C106:F106)</f>
        <v>6711153</v>
      </c>
      <c r="H106" s="21">
        <v>849.58104838709664</v>
      </c>
      <c r="I106" s="21">
        <v>111.60873655913977</v>
      </c>
      <c r="J106" s="21">
        <v>6663.2422043010747</v>
      </c>
      <c r="K106" s="21">
        <v>2748.9899865591397</v>
      </c>
      <c r="L106" s="21">
        <f t="shared" si="14"/>
        <v>10373.42197580645</v>
      </c>
    </row>
    <row r="107" spans="1:12" s="36" customFormat="1">
      <c r="A107" s="35"/>
      <c r="B107" s="35" t="s">
        <v>133</v>
      </c>
      <c r="C107" s="17">
        <v>549642</v>
      </c>
      <c r="D107" s="17">
        <v>72206</v>
      </c>
      <c r="E107" s="17">
        <v>4310828</v>
      </c>
      <c r="F107" s="17">
        <v>1778477</v>
      </c>
      <c r="G107" s="27">
        <f>C107+D107+E107+F107</f>
        <v>6711153</v>
      </c>
      <c r="H107" s="27">
        <v>849.58104838709664</v>
      </c>
      <c r="I107" s="27"/>
      <c r="J107" s="27">
        <v>6663.2422043010747</v>
      </c>
      <c r="K107" s="27">
        <v>2748.9899865591397</v>
      </c>
      <c r="L107" s="27">
        <f t="shared" si="14"/>
        <v>10261.813239247311</v>
      </c>
    </row>
    <row r="108" spans="1:12" s="36" customFormat="1">
      <c r="A108" s="18">
        <v>34</v>
      </c>
      <c r="B108" s="72" t="s">
        <v>206</v>
      </c>
      <c r="C108" s="20">
        <v>0</v>
      </c>
      <c r="D108" s="20">
        <v>0</v>
      </c>
      <c r="E108" s="20">
        <v>0</v>
      </c>
      <c r="F108" s="20">
        <v>35474</v>
      </c>
      <c r="G108" s="20">
        <f>SUM(C108:F108)</f>
        <v>35474</v>
      </c>
      <c r="H108" s="20" t="s">
        <v>205</v>
      </c>
      <c r="I108" s="20" t="s">
        <v>205</v>
      </c>
      <c r="J108" s="20" t="s">
        <v>205</v>
      </c>
      <c r="K108" s="20">
        <v>54.832123655913975</v>
      </c>
      <c r="L108" s="20">
        <f t="shared" si="14"/>
        <v>54.832123655913975</v>
      </c>
    </row>
    <row r="109" spans="1:12" s="36" customFormat="1">
      <c r="A109" s="35"/>
      <c r="B109" s="35" t="s">
        <v>207</v>
      </c>
      <c r="C109" s="17">
        <v>0</v>
      </c>
      <c r="D109" s="17">
        <v>0</v>
      </c>
      <c r="E109" s="17">
        <v>0</v>
      </c>
      <c r="F109" s="17">
        <v>35474</v>
      </c>
      <c r="G109" s="27">
        <f>C109+D109+E109+F109</f>
        <v>35474</v>
      </c>
      <c r="H109" s="71" t="s">
        <v>205</v>
      </c>
      <c r="I109" s="71"/>
      <c r="J109" s="71" t="s">
        <v>205</v>
      </c>
      <c r="K109" s="71">
        <v>54.832123655913975</v>
      </c>
      <c r="L109" s="71">
        <f t="shared" si="14"/>
        <v>54.832123655913975</v>
      </c>
    </row>
    <row r="110" spans="1:12" s="36" customFormat="1">
      <c r="A110" s="18">
        <v>35</v>
      </c>
      <c r="B110" s="19" t="s">
        <v>63</v>
      </c>
      <c r="C110" s="20">
        <v>0</v>
      </c>
      <c r="D110" s="20">
        <v>0</v>
      </c>
      <c r="E110" s="20">
        <v>354148</v>
      </c>
      <c r="F110" s="73">
        <v>66499</v>
      </c>
      <c r="G110" s="20">
        <f>SUM(C110:F110)</f>
        <v>420647</v>
      </c>
      <c r="H110" s="21" t="s">
        <v>205</v>
      </c>
      <c r="I110" s="21" t="s">
        <v>205</v>
      </c>
      <c r="J110" s="21">
        <v>547.4061827956989</v>
      </c>
      <c r="K110" s="21">
        <v>102.7874327956989</v>
      </c>
      <c r="L110" s="21">
        <f t="shared" si="14"/>
        <v>650.19361559139782</v>
      </c>
    </row>
    <row r="111" spans="1:12" s="36" customFormat="1" ht="30">
      <c r="A111" s="35"/>
      <c r="B111" s="38" t="s">
        <v>134</v>
      </c>
      <c r="C111" s="17"/>
      <c r="D111" s="17"/>
      <c r="E111" s="17">
        <v>354148</v>
      </c>
      <c r="F111" s="17">
        <v>66499</v>
      </c>
      <c r="G111" s="27">
        <f>SUM(C111:F111)</f>
        <v>420647</v>
      </c>
      <c r="H111" s="27"/>
      <c r="I111" s="27"/>
      <c r="J111" s="27">
        <v>547.4061827956989</v>
      </c>
      <c r="K111" s="27">
        <v>102.7874327956989</v>
      </c>
      <c r="L111" s="27">
        <f t="shared" si="14"/>
        <v>650.19361559139782</v>
      </c>
    </row>
    <row r="112" spans="1:12" s="36" customFormat="1">
      <c r="A112" s="18">
        <v>36</v>
      </c>
      <c r="B112" s="19" t="s">
        <v>64</v>
      </c>
      <c r="C112" s="20">
        <v>176738</v>
      </c>
      <c r="D112" s="20">
        <v>0</v>
      </c>
      <c r="E112" s="20">
        <v>80794</v>
      </c>
      <c r="F112" s="20">
        <v>84925</v>
      </c>
      <c r="G112" s="20">
        <f>SUM(C112:F112)</f>
        <v>342457</v>
      </c>
      <c r="H112" s="21">
        <v>273.18373655913979</v>
      </c>
      <c r="I112" s="21" t="s">
        <v>205</v>
      </c>
      <c r="J112" s="21">
        <v>124.88319892473118</v>
      </c>
      <c r="K112" s="21">
        <v>131.26848118279568</v>
      </c>
      <c r="L112" s="21">
        <f t="shared" si="14"/>
        <v>529.33541666666667</v>
      </c>
    </row>
    <row r="113" spans="1:12" s="36" customFormat="1">
      <c r="A113" s="35"/>
      <c r="B113" s="35" t="s">
        <v>135</v>
      </c>
      <c r="C113" s="17">
        <v>176738</v>
      </c>
      <c r="D113" s="17"/>
      <c r="E113" s="17">
        <v>80794</v>
      </c>
      <c r="F113" s="17">
        <v>84925</v>
      </c>
      <c r="G113" s="27">
        <f t="shared" ref="G113" si="15">G112</f>
        <v>342457</v>
      </c>
      <c r="H113" s="27">
        <v>273.18373655913979</v>
      </c>
      <c r="I113" s="27"/>
      <c r="J113" s="27">
        <v>124.88319892473118</v>
      </c>
      <c r="K113" s="27">
        <v>131.26848118279568</v>
      </c>
      <c r="L113" s="27">
        <f t="shared" si="14"/>
        <v>529.33541666666667</v>
      </c>
    </row>
    <row r="114" spans="1:12" s="36" customFormat="1">
      <c r="A114" s="23">
        <v>37</v>
      </c>
      <c r="B114" s="24" t="s">
        <v>65</v>
      </c>
      <c r="C114" s="25">
        <v>0</v>
      </c>
      <c r="D114" s="25">
        <v>0</v>
      </c>
      <c r="E114" s="25">
        <v>208266</v>
      </c>
      <c r="F114" s="25">
        <v>54212</v>
      </c>
      <c r="G114" s="25">
        <f t="shared" ref="G114:G119" si="16">SUM(C114:F114)</f>
        <v>262478</v>
      </c>
      <c r="H114" s="26" t="s">
        <v>205</v>
      </c>
      <c r="I114" s="26" t="s">
        <v>205</v>
      </c>
      <c r="J114" s="26">
        <v>321.91653225806448</v>
      </c>
      <c r="K114" s="26">
        <v>83.795430107526869</v>
      </c>
      <c r="L114" s="26">
        <f t="shared" si="14"/>
        <v>405.71196236559138</v>
      </c>
    </row>
    <row r="115" spans="1:12" s="36" customFormat="1" ht="30">
      <c r="A115" s="35"/>
      <c r="B115" s="38" t="s">
        <v>136</v>
      </c>
      <c r="C115" s="17"/>
      <c r="D115" s="17"/>
      <c r="E115" s="17">
        <v>49983.839999999997</v>
      </c>
      <c r="F115" s="17">
        <v>3306.9319999999998</v>
      </c>
      <c r="G115" s="27">
        <f t="shared" si="16"/>
        <v>53290.771999999997</v>
      </c>
      <c r="H115" s="27"/>
      <c r="I115" s="27"/>
      <c r="J115" s="27">
        <v>77.259967741935469</v>
      </c>
      <c r="K115" s="27">
        <v>5.1115212365591391</v>
      </c>
      <c r="L115" s="27">
        <f t="shared" si="14"/>
        <v>82.371488978494611</v>
      </c>
    </row>
    <row r="116" spans="1:12" s="36" customFormat="1">
      <c r="A116" s="35"/>
      <c r="B116" s="35" t="s">
        <v>137</v>
      </c>
      <c r="C116" s="17"/>
      <c r="D116" s="17"/>
      <c r="E116" s="17">
        <v>158282.16</v>
      </c>
      <c r="F116" s="17">
        <v>50905.067999999999</v>
      </c>
      <c r="G116" s="27">
        <f t="shared" si="16"/>
        <v>209187.228</v>
      </c>
      <c r="H116" s="27"/>
      <c r="I116" s="27"/>
      <c r="J116" s="27">
        <v>244.65656451612901</v>
      </c>
      <c r="K116" s="27">
        <v>78.683908870967727</v>
      </c>
      <c r="L116" s="27">
        <f t="shared" si="14"/>
        <v>323.34047338709672</v>
      </c>
    </row>
    <row r="117" spans="1:12" s="36" customFormat="1">
      <c r="A117" s="23">
        <v>38</v>
      </c>
      <c r="B117" s="24" t="s">
        <v>66</v>
      </c>
      <c r="C117" s="25">
        <v>142867</v>
      </c>
      <c r="D117" s="25">
        <v>0</v>
      </c>
      <c r="E117" s="25">
        <v>903076</v>
      </c>
      <c r="F117" s="25">
        <v>1042641</v>
      </c>
      <c r="G117" s="25">
        <f t="shared" si="16"/>
        <v>2088584</v>
      </c>
      <c r="H117" s="26">
        <v>220.82936827956988</v>
      </c>
      <c r="I117" s="26" t="s">
        <v>205</v>
      </c>
      <c r="J117" s="26">
        <v>1395.8836021505374</v>
      </c>
      <c r="K117" s="26">
        <v>1611.609072580645</v>
      </c>
      <c r="L117" s="26">
        <f>H117+I117+J117+K117</f>
        <v>3228.3220430107522</v>
      </c>
    </row>
    <row r="118" spans="1:12" s="36" customFormat="1">
      <c r="A118" s="35"/>
      <c r="B118" s="35" t="s">
        <v>138</v>
      </c>
      <c r="C118" s="17"/>
      <c r="D118" s="17">
        <v>0</v>
      </c>
      <c r="E118" s="17">
        <v>903076</v>
      </c>
      <c r="F118" s="17">
        <v>1042641</v>
      </c>
      <c r="G118" s="27">
        <f t="shared" si="16"/>
        <v>1945717</v>
      </c>
      <c r="H118" s="27"/>
      <c r="I118" s="27" t="s">
        <v>205</v>
      </c>
      <c r="J118" s="27">
        <v>1395.8836021505374</v>
      </c>
      <c r="K118" s="27">
        <v>1611.609072580645</v>
      </c>
      <c r="L118" s="27">
        <f>H118+I118+J118+K118</f>
        <v>3007.4926747311824</v>
      </c>
    </row>
    <row r="119" spans="1:12" s="36" customFormat="1">
      <c r="A119" s="23">
        <v>39</v>
      </c>
      <c r="B119" s="24" t="s">
        <v>67</v>
      </c>
      <c r="C119" s="25">
        <v>0</v>
      </c>
      <c r="D119" s="25">
        <v>0</v>
      </c>
      <c r="E119" s="25">
        <v>412176</v>
      </c>
      <c r="F119" s="25">
        <v>540258</v>
      </c>
      <c r="G119" s="25">
        <f t="shared" si="16"/>
        <v>952434</v>
      </c>
      <c r="H119" s="26" t="s">
        <v>205</v>
      </c>
      <c r="I119" s="26" t="s">
        <v>205</v>
      </c>
      <c r="J119" s="26">
        <v>637.09999999999991</v>
      </c>
      <c r="K119" s="26">
        <v>835.07620967741923</v>
      </c>
      <c r="L119" s="26">
        <f>H119+I119+J119+K119</f>
        <v>1472.1762096774191</v>
      </c>
    </row>
    <row r="120" spans="1:12" s="36" customFormat="1">
      <c r="A120" s="35"/>
      <c r="B120" s="35" t="s">
        <v>139</v>
      </c>
      <c r="C120" s="17"/>
      <c r="D120" s="17"/>
      <c r="E120" s="17">
        <v>412176</v>
      </c>
      <c r="F120" s="17">
        <v>540258</v>
      </c>
      <c r="G120" s="27">
        <f>SUM(C120:F120)</f>
        <v>952434</v>
      </c>
      <c r="H120" s="27"/>
      <c r="I120" s="27"/>
      <c r="J120" s="27">
        <v>637.09999999999991</v>
      </c>
      <c r="K120" s="27">
        <v>835.07620967741923</v>
      </c>
      <c r="L120" s="27">
        <f>SUM(H120:K120)</f>
        <v>1472.1762096774191</v>
      </c>
    </row>
    <row r="121" spans="1:12" s="36" customFormat="1">
      <c r="A121" s="23">
        <v>40</v>
      </c>
      <c r="B121" s="24" t="s">
        <v>69</v>
      </c>
      <c r="C121" s="25">
        <v>135216</v>
      </c>
      <c r="D121" s="25">
        <v>0</v>
      </c>
      <c r="E121" s="25">
        <v>1110123</v>
      </c>
      <c r="F121" s="25">
        <v>321843</v>
      </c>
      <c r="G121" s="25">
        <f t="shared" ref="G121:G131" si="17">SUM(C121:F121)</f>
        <v>1567182</v>
      </c>
      <c r="H121" s="26">
        <v>209.00322580645161</v>
      </c>
      <c r="I121" s="26" t="s">
        <v>205</v>
      </c>
      <c r="J121" s="26">
        <v>1715.9159274193548</v>
      </c>
      <c r="K121" s="26">
        <v>497.472379032258</v>
      </c>
      <c r="L121" s="26">
        <f>H121+I121+J121+K121</f>
        <v>2422.3915322580642</v>
      </c>
    </row>
    <row r="122" spans="1:12" s="36" customFormat="1">
      <c r="A122" s="35"/>
      <c r="B122" s="35" t="s">
        <v>140</v>
      </c>
      <c r="C122" s="17">
        <v>135216</v>
      </c>
      <c r="D122" s="17"/>
      <c r="E122" s="17">
        <v>326265</v>
      </c>
      <c r="F122" s="17">
        <v>83679</v>
      </c>
      <c r="G122" s="27">
        <f>SUM(C122:F122)</f>
        <v>545160</v>
      </c>
      <c r="H122" s="27">
        <v>209.00322580645161</v>
      </c>
      <c r="I122" s="27"/>
      <c r="J122" s="27">
        <v>504.30745967741927</v>
      </c>
      <c r="K122" s="27">
        <v>129.34254032258062</v>
      </c>
      <c r="L122" s="27">
        <f t="shared" ref="L122:L128" si="18">H122+I122+J122+K122</f>
        <v>842.65322580645147</v>
      </c>
    </row>
    <row r="123" spans="1:12" s="36" customFormat="1" ht="30" customHeight="1">
      <c r="A123" s="35"/>
      <c r="B123" s="35" t="s">
        <v>141</v>
      </c>
      <c r="C123" s="17"/>
      <c r="D123" s="17"/>
      <c r="E123" s="17">
        <v>106350</v>
      </c>
      <c r="F123" s="17"/>
      <c r="G123" s="27">
        <f t="shared" si="17"/>
        <v>106350</v>
      </c>
      <c r="H123" s="27"/>
      <c r="I123" s="27"/>
      <c r="J123" s="27">
        <v>164.38508064516128</v>
      </c>
      <c r="K123" s="27"/>
      <c r="L123" s="27">
        <f t="shared" si="18"/>
        <v>164.38508064516128</v>
      </c>
    </row>
    <row r="124" spans="1:12" s="36" customFormat="1">
      <c r="A124" s="35"/>
      <c r="B124" s="35" t="s">
        <v>142</v>
      </c>
      <c r="C124" s="17"/>
      <c r="D124" s="17"/>
      <c r="E124" s="17">
        <v>15986</v>
      </c>
      <c r="F124" s="17"/>
      <c r="G124" s="27">
        <f t="shared" si="17"/>
        <v>15986</v>
      </c>
      <c r="H124" s="27"/>
      <c r="I124" s="27"/>
      <c r="J124" s="27">
        <v>24.709543010752689</v>
      </c>
      <c r="K124" s="27"/>
      <c r="L124" s="27">
        <f t="shared" si="18"/>
        <v>24.709543010752689</v>
      </c>
    </row>
    <row r="125" spans="1:12" s="36" customFormat="1">
      <c r="A125" s="35"/>
      <c r="B125" s="35" t="s">
        <v>143</v>
      </c>
      <c r="C125" s="17"/>
      <c r="D125" s="17"/>
      <c r="E125" s="17">
        <v>40186</v>
      </c>
      <c r="F125" s="17">
        <v>26423</v>
      </c>
      <c r="G125" s="27">
        <f t="shared" si="17"/>
        <v>66609</v>
      </c>
      <c r="H125" s="27"/>
      <c r="I125" s="27"/>
      <c r="J125" s="27">
        <v>62.115456989247306</v>
      </c>
      <c r="K125" s="27">
        <v>40.842002688172037</v>
      </c>
      <c r="L125" s="27">
        <f t="shared" si="18"/>
        <v>102.95745967741934</v>
      </c>
    </row>
    <row r="126" spans="1:12" s="36" customFormat="1">
      <c r="A126" s="35"/>
      <c r="B126" s="35" t="s">
        <v>144</v>
      </c>
      <c r="C126" s="17"/>
      <c r="D126" s="17"/>
      <c r="E126" s="17">
        <v>33970</v>
      </c>
      <c r="F126" s="17">
        <v>40231</v>
      </c>
      <c r="G126" s="27">
        <f t="shared" si="17"/>
        <v>74201</v>
      </c>
      <c r="H126" s="27"/>
      <c r="I126" s="27"/>
      <c r="J126" s="27">
        <v>52.507392473118273</v>
      </c>
      <c r="K126" s="27">
        <v>62.185013440860203</v>
      </c>
      <c r="L126" s="27">
        <f t="shared" si="18"/>
        <v>114.69240591397848</v>
      </c>
    </row>
    <row r="127" spans="1:12" s="36" customFormat="1">
      <c r="A127" s="35"/>
      <c r="B127" s="35" t="s">
        <v>145</v>
      </c>
      <c r="C127" s="17"/>
      <c r="D127" s="17"/>
      <c r="E127" s="17">
        <v>65608</v>
      </c>
      <c r="F127" s="17">
        <v>104438</v>
      </c>
      <c r="G127" s="27">
        <f t="shared" si="17"/>
        <v>170046</v>
      </c>
      <c r="H127" s="27"/>
      <c r="I127" s="27"/>
      <c r="J127" s="27">
        <v>101.41021505376344</v>
      </c>
      <c r="K127" s="27">
        <v>161.42970430107525</v>
      </c>
      <c r="L127" s="27">
        <f t="shared" si="18"/>
        <v>262.83991935483868</v>
      </c>
    </row>
    <row r="128" spans="1:12" s="36" customFormat="1">
      <c r="A128" s="35"/>
      <c r="B128" s="35" t="s">
        <v>146</v>
      </c>
      <c r="C128" s="17"/>
      <c r="D128" s="17"/>
      <c r="E128" s="17">
        <v>521758</v>
      </c>
      <c r="F128" s="17">
        <v>67072</v>
      </c>
      <c r="G128" s="27">
        <f t="shared" si="17"/>
        <v>588830</v>
      </c>
      <c r="H128" s="27"/>
      <c r="I128" s="27"/>
      <c r="J128" s="27">
        <v>806.48077956989232</v>
      </c>
      <c r="K128" s="27">
        <v>103.67311827956989</v>
      </c>
      <c r="L128" s="27">
        <f t="shared" si="18"/>
        <v>910.15389784946217</v>
      </c>
    </row>
    <row r="129" spans="1:12" s="36" customFormat="1">
      <c r="A129" s="23">
        <v>41</v>
      </c>
      <c r="B129" s="39" t="s">
        <v>70</v>
      </c>
      <c r="C129" s="40">
        <v>0</v>
      </c>
      <c r="D129" s="40">
        <v>0</v>
      </c>
      <c r="E129" s="40">
        <v>1900681</v>
      </c>
      <c r="F129" s="40">
        <v>80441</v>
      </c>
      <c r="G129" s="25">
        <f t="shared" si="17"/>
        <v>1981122</v>
      </c>
      <c r="H129" s="41" t="s">
        <v>205</v>
      </c>
      <c r="I129" s="41" t="s">
        <v>205</v>
      </c>
      <c r="J129" s="26">
        <v>2937.8805779569889</v>
      </c>
      <c r="K129" s="26">
        <v>124.33756720430107</v>
      </c>
      <c r="L129" s="26">
        <f>H129+I129+J129+K129</f>
        <v>3062.2181451612901</v>
      </c>
    </row>
    <row r="130" spans="1:12" s="36" customFormat="1" ht="30">
      <c r="A130" s="35"/>
      <c r="B130" s="38" t="s">
        <v>147</v>
      </c>
      <c r="C130" s="17"/>
      <c r="D130" s="17"/>
      <c r="E130" s="17">
        <v>1900681</v>
      </c>
      <c r="F130" s="17">
        <v>80441</v>
      </c>
      <c r="G130" s="27">
        <f t="shared" si="17"/>
        <v>1981122</v>
      </c>
      <c r="H130" s="27"/>
      <c r="I130" s="27"/>
      <c r="J130" s="27">
        <v>2937.8805779569889</v>
      </c>
      <c r="K130" s="27">
        <v>124.33756720430107</v>
      </c>
      <c r="L130" s="27">
        <f>SUM(H130:K130)</f>
        <v>3062.2181451612901</v>
      </c>
    </row>
    <row r="131" spans="1:12" s="36" customFormat="1">
      <c r="A131" s="23">
        <v>42</v>
      </c>
      <c r="B131" s="24" t="s">
        <v>72</v>
      </c>
      <c r="C131" s="25">
        <v>11124</v>
      </c>
      <c r="D131" s="25">
        <v>0</v>
      </c>
      <c r="E131" s="25">
        <v>3195438</v>
      </c>
      <c r="F131" s="25">
        <v>2626607</v>
      </c>
      <c r="G131" s="25">
        <f t="shared" si="17"/>
        <v>5833169</v>
      </c>
      <c r="H131" s="26">
        <v>17.194354838709675</v>
      </c>
      <c r="I131" s="26" t="s">
        <v>205</v>
      </c>
      <c r="J131" s="26">
        <v>4939.1850806451603</v>
      </c>
      <c r="K131" s="26">
        <v>4059.9436155913977</v>
      </c>
      <c r="L131" s="26">
        <f>H131+I131+J131+K131</f>
        <v>9016.3230510752674</v>
      </c>
    </row>
    <row r="132" spans="1:12" s="36" customFormat="1">
      <c r="A132" s="35"/>
      <c r="B132" s="35" t="s">
        <v>148</v>
      </c>
      <c r="C132" s="17">
        <v>11124</v>
      </c>
      <c r="D132" s="17"/>
      <c r="E132" s="17">
        <v>3195438</v>
      </c>
      <c r="F132" s="17">
        <v>2626607</v>
      </c>
      <c r="G132" s="27">
        <f>C132+D132+E132+F132</f>
        <v>5833169</v>
      </c>
      <c r="H132" s="27">
        <v>17.194354838709675</v>
      </c>
      <c r="I132" s="27"/>
      <c r="J132" s="27">
        <v>4939.1850806451603</v>
      </c>
      <c r="K132" s="27">
        <v>4059.9436155913977</v>
      </c>
      <c r="L132" s="27">
        <f>H132+I132+J132+K132</f>
        <v>9016.3230510752674</v>
      </c>
    </row>
    <row r="133" spans="1:12" s="36" customFormat="1">
      <c r="A133" s="23">
        <v>43</v>
      </c>
      <c r="B133" s="24" t="s">
        <v>74</v>
      </c>
      <c r="C133" s="25">
        <v>0</v>
      </c>
      <c r="D133" s="25">
        <v>0</v>
      </c>
      <c r="E133" s="25">
        <v>182145</v>
      </c>
      <c r="F133" s="25">
        <v>0</v>
      </c>
      <c r="G133" s="25">
        <f t="shared" ref="G133:G134" si="19">SUM(C133:F133)</f>
        <v>182145</v>
      </c>
      <c r="H133" s="26" t="s">
        <v>205</v>
      </c>
      <c r="I133" s="26" t="s">
        <v>205</v>
      </c>
      <c r="J133" s="26">
        <v>281.54133064516128</v>
      </c>
      <c r="K133" s="26" t="s">
        <v>205</v>
      </c>
      <c r="L133" s="26">
        <f>H133+I133+J133+K133</f>
        <v>281.54133064516128</v>
      </c>
    </row>
    <row r="134" spans="1:12" s="36" customFormat="1">
      <c r="A134" s="35"/>
      <c r="B134" s="35" t="s">
        <v>149</v>
      </c>
      <c r="C134" s="17"/>
      <c r="D134" s="17"/>
      <c r="E134" s="17">
        <v>182145</v>
      </c>
      <c r="F134" s="17"/>
      <c r="G134" s="27">
        <f t="shared" si="19"/>
        <v>182145</v>
      </c>
      <c r="H134" s="27"/>
      <c r="I134" s="27"/>
      <c r="J134" s="27">
        <v>281.54133064516128</v>
      </c>
      <c r="K134" s="27"/>
      <c r="L134" s="27">
        <f>H134+I134+J134+K134</f>
        <v>281.54133064516128</v>
      </c>
    </row>
    <row r="135" spans="1:12" s="36" customFormat="1">
      <c r="A135" s="23">
        <v>44</v>
      </c>
      <c r="B135" s="24" t="s">
        <v>75</v>
      </c>
      <c r="C135" s="25">
        <v>653569</v>
      </c>
      <c r="D135" s="25">
        <v>0</v>
      </c>
      <c r="E135" s="25">
        <v>7993890</v>
      </c>
      <c r="F135" s="25">
        <v>3384052</v>
      </c>
      <c r="G135" s="25">
        <f>SUM(C135:F135)</f>
        <v>12031511</v>
      </c>
      <c r="H135" s="26">
        <v>1010.2209005376344</v>
      </c>
      <c r="I135" s="26" t="s">
        <v>205</v>
      </c>
      <c r="J135" s="26">
        <v>12356.147177419354</v>
      </c>
      <c r="K135" s="26">
        <v>5230.7255376344083</v>
      </c>
      <c r="L135" s="26">
        <f>H135+I135+J135+K135</f>
        <v>18597.093615591395</v>
      </c>
    </row>
    <row r="136" spans="1:12" s="36" customFormat="1">
      <c r="A136" s="35"/>
      <c r="B136" s="35" t="s">
        <v>150</v>
      </c>
      <c r="C136" s="17">
        <v>653569</v>
      </c>
      <c r="D136" s="17"/>
      <c r="E136" s="17">
        <v>3277494.9</v>
      </c>
      <c r="F136" s="17">
        <v>1116737.1600000001</v>
      </c>
      <c r="G136" s="27">
        <f>SUM(C136:F136)</f>
        <v>5047801.0600000005</v>
      </c>
      <c r="H136" s="27">
        <v>1010.2209005376344</v>
      </c>
      <c r="I136" s="27"/>
      <c r="J136" s="27">
        <v>5066.0203427419356</v>
      </c>
      <c r="K136" s="27">
        <v>1726.1394274193549</v>
      </c>
      <c r="L136" s="27">
        <f>SUM(H136:K136)</f>
        <v>7802.3806706989253</v>
      </c>
    </row>
    <row r="137" spans="1:12" s="36" customFormat="1">
      <c r="A137" s="35"/>
      <c r="B137" s="35" t="s">
        <v>151</v>
      </c>
      <c r="C137" s="17"/>
      <c r="D137" s="17"/>
      <c r="E137" s="17">
        <v>4716395.0999999996</v>
      </c>
      <c r="F137" s="17">
        <v>2267314.8400000003</v>
      </c>
      <c r="G137" s="27">
        <f>SUM(C137:F137)</f>
        <v>6983709.9399999995</v>
      </c>
      <c r="H137" s="27"/>
      <c r="I137" s="27"/>
      <c r="J137" s="27">
        <v>7290.1268346774186</v>
      </c>
      <c r="K137" s="27">
        <v>3504.5861102150538</v>
      </c>
      <c r="L137" s="27">
        <f>SUM(H137:K137)</f>
        <v>10794.712944892472</v>
      </c>
    </row>
    <row r="138" spans="1:12" s="36" customFormat="1">
      <c r="A138" s="23">
        <v>45</v>
      </c>
      <c r="B138" s="24" t="s">
        <v>77</v>
      </c>
      <c r="C138" s="25">
        <v>9148</v>
      </c>
      <c r="D138" s="25">
        <v>0</v>
      </c>
      <c r="E138" s="25">
        <v>1212992</v>
      </c>
      <c r="F138" s="25">
        <v>704997</v>
      </c>
      <c r="G138" s="25">
        <f>SUM(C138:F138)</f>
        <v>1927137</v>
      </c>
      <c r="H138" s="26">
        <v>14.140053763440859</v>
      </c>
      <c r="I138" s="26" t="s">
        <v>205</v>
      </c>
      <c r="J138" s="26">
        <v>1874.9204301075267</v>
      </c>
      <c r="K138" s="26">
        <v>1089.7131048387096</v>
      </c>
      <c r="L138" s="26">
        <f>H138+I138+J138+K138</f>
        <v>2978.7735887096769</v>
      </c>
    </row>
    <row r="139" spans="1:12" s="36" customFormat="1">
      <c r="A139" s="35"/>
      <c r="B139" s="35" t="s">
        <v>152</v>
      </c>
      <c r="C139" s="17"/>
      <c r="D139" s="17"/>
      <c r="E139" s="17">
        <v>1212992</v>
      </c>
      <c r="F139" s="17">
        <v>704997</v>
      </c>
      <c r="G139" s="27">
        <f>F139+E139</f>
        <v>1917989</v>
      </c>
      <c r="H139" s="27"/>
      <c r="I139" s="27"/>
      <c r="J139" s="27">
        <v>1874.9204301075267</v>
      </c>
      <c r="K139" s="27">
        <v>1089.7131048387096</v>
      </c>
      <c r="L139" s="27">
        <f>H139+I139+J139+K139</f>
        <v>2964.6335349462361</v>
      </c>
    </row>
    <row r="140" spans="1:12" s="36" customFormat="1">
      <c r="A140" s="23">
        <v>46</v>
      </c>
      <c r="B140" s="24" t="s">
        <v>78</v>
      </c>
      <c r="C140" s="42">
        <v>861005</v>
      </c>
      <c r="D140" s="25"/>
      <c r="E140" s="42">
        <v>3214522</v>
      </c>
      <c r="F140" s="42">
        <v>2291005</v>
      </c>
      <c r="G140" s="25">
        <f>SUM(C140:F140)</f>
        <v>6366532</v>
      </c>
      <c r="H140" s="26">
        <v>1330.854502688172</v>
      </c>
      <c r="I140" s="26" t="s">
        <v>205</v>
      </c>
      <c r="J140" s="26">
        <v>4968.6831989247303</v>
      </c>
      <c r="K140" s="26">
        <v>3541.2039650537631</v>
      </c>
      <c r="L140" s="26">
        <f>H140+I140+J140+K140</f>
        <v>9840.741666666665</v>
      </c>
    </row>
    <row r="141" spans="1:12" s="36" customFormat="1">
      <c r="A141" s="35"/>
      <c r="B141" s="35" t="s">
        <v>153</v>
      </c>
      <c r="C141" s="17">
        <v>861005</v>
      </c>
      <c r="D141" s="17"/>
      <c r="E141" s="17">
        <v>287378</v>
      </c>
      <c r="F141" s="17">
        <v>388554</v>
      </c>
      <c r="G141" s="27">
        <f t="shared" ref="G141:G146" si="20">SUM(C141:F141)</f>
        <v>1536937</v>
      </c>
      <c r="H141" s="27">
        <v>1330.854502688172</v>
      </c>
      <c r="I141" s="27"/>
      <c r="J141" s="27">
        <v>444.19986559139778</v>
      </c>
      <c r="K141" s="27">
        <v>600.58749999999998</v>
      </c>
      <c r="L141" s="27">
        <f t="shared" ref="L141:L146" si="21">SUM(H141:K141)</f>
        <v>2375.6418682795697</v>
      </c>
    </row>
    <row r="142" spans="1:12" s="36" customFormat="1">
      <c r="A142" s="35"/>
      <c r="B142" s="35" t="s">
        <v>154</v>
      </c>
      <c r="C142" s="17"/>
      <c r="D142" s="17"/>
      <c r="E142" s="17">
        <v>1383530</v>
      </c>
      <c r="F142" s="17">
        <v>1089831</v>
      </c>
      <c r="G142" s="27">
        <f t="shared" si="20"/>
        <v>2473361</v>
      </c>
      <c r="H142" s="27"/>
      <c r="I142" s="27"/>
      <c r="J142" s="27">
        <v>2138.520833333333</v>
      </c>
      <c r="K142" s="27">
        <v>1684.5506048387097</v>
      </c>
      <c r="L142" s="27">
        <f t="shared" si="21"/>
        <v>3823.0714381720427</v>
      </c>
    </row>
    <row r="143" spans="1:12" s="36" customFormat="1">
      <c r="A143" s="35"/>
      <c r="B143" s="35" t="s">
        <v>155</v>
      </c>
      <c r="C143" s="17"/>
      <c r="D143" s="17"/>
      <c r="E143" s="17">
        <v>695944</v>
      </c>
      <c r="F143" s="17"/>
      <c r="G143" s="27">
        <f t="shared" si="20"/>
        <v>695944</v>
      </c>
      <c r="H143" s="27"/>
      <c r="I143" s="27"/>
      <c r="J143" s="27">
        <v>1075.7198924731181</v>
      </c>
      <c r="K143" s="27"/>
      <c r="L143" s="27">
        <f t="shared" si="21"/>
        <v>1075.7198924731181</v>
      </c>
    </row>
    <row r="144" spans="1:12" s="36" customFormat="1">
      <c r="A144" s="35"/>
      <c r="B144" s="35" t="s">
        <v>156</v>
      </c>
      <c r="C144" s="17"/>
      <c r="D144" s="17"/>
      <c r="E144" s="17">
        <v>463856</v>
      </c>
      <c r="F144" s="17">
        <v>693946</v>
      </c>
      <c r="G144" s="27">
        <f t="shared" si="20"/>
        <v>1157802</v>
      </c>
      <c r="H144" s="27"/>
      <c r="I144" s="27"/>
      <c r="J144" s="27">
        <v>716.98172043010754</v>
      </c>
      <c r="K144" s="27">
        <v>1072.6315860215054</v>
      </c>
      <c r="L144" s="27">
        <f t="shared" si="21"/>
        <v>1789.613306451613</v>
      </c>
    </row>
    <row r="145" spans="1:12" s="36" customFormat="1">
      <c r="A145" s="35"/>
      <c r="B145" s="35" t="s">
        <v>157</v>
      </c>
      <c r="C145" s="17"/>
      <c r="D145" s="17"/>
      <c r="E145" s="17">
        <v>66862</v>
      </c>
      <c r="F145" s="17">
        <v>118674</v>
      </c>
      <c r="G145" s="27">
        <f t="shared" si="20"/>
        <v>185536</v>
      </c>
      <c r="H145" s="27"/>
      <c r="I145" s="27"/>
      <c r="J145" s="27">
        <v>103.34852150537634</v>
      </c>
      <c r="K145" s="27">
        <v>183.43427419354836</v>
      </c>
      <c r="L145" s="27">
        <f t="shared" si="21"/>
        <v>286.7827956989247</v>
      </c>
    </row>
    <row r="146" spans="1:12" s="36" customFormat="1">
      <c r="A146" s="35"/>
      <c r="B146" s="35" t="s">
        <v>158</v>
      </c>
      <c r="C146" s="17"/>
      <c r="D146" s="17"/>
      <c r="E146" s="17">
        <v>316952</v>
      </c>
      <c r="F146" s="17"/>
      <c r="G146" s="27">
        <f t="shared" si="20"/>
        <v>316952</v>
      </c>
      <c r="H146" s="27"/>
      <c r="I146" s="27"/>
      <c r="J146" s="27">
        <v>489.91236559139782</v>
      </c>
      <c r="K146" s="27"/>
      <c r="L146" s="27">
        <f t="shared" si="21"/>
        <v>489.91236559139782</v>
      </c>
    </row>
    <row r="147" spans="1:12" s="36" customFormat="1">
      <c r="A147" s="23">
        <v>47</v>
      </c>
      <c r="B147" s="24" t="s">
        <v>80</v>
      </c>
      <c r="C147" s="25">
        <v>923568</v>
      </c>
      <c r="D147" s="25">
        <v>122486</v>
      </c>
      <c r="E147" s="42">
        <v>3551485</v>
      </c>
      <c r="F147" s="25">
        <v>999010</v>
      </c>
      <c r="G147" s="25">
        <f>SUM(C147:F147)</f>
        <v>5596549</v>
      </c>
      <c r="H147" s="26">
        <v>1427.5580645161288</v>
      </c>
      <c r="I147" s="26">
        <v>189.32647849462364</v>
      </c>
      <c r="J147" s="26">
        <v>5489.5265456989237</v>
      </c>
      <c r="K147" s="26">
        <v>1544.1686827956987</v>
      </c>
      <c r="L147" s="26">
        <f>H147+I147+J147+K147</f>
        <v>8650.5797715053741</v>
      </c>
    </row>
    <row r="148" spans="1:12" s="36" customFormat="1">
      <c r="A148" s="35"/>
      <c r="B148" s="35" t="s">
        <v>159</v>
      </c>
      <c r="C148" s="17">
        <v>923568</v>
      </c>
      <c r="D148" s="17">
        <v>122486</v>
      </c>
      <c r="E148" s="17">
        <v>2051718</v>
      </c>
      <c r="F148" s="17">
        <v>714748</v>
      </c>
      <c r="G148" s="27">
        <f>C148+D148+E148+F148</f>
        <v>3812520</v>
      </c>
      <c r="H148" s="27">
        <v>1427.5580645161288</v>
      </c>
      <c r="I148" s="27">
        <v>189.32647849462364</v>
      </c>
      <c r="J148" s="27">
        <v>3171.3383064516129</v>
      </c>
      <c r="K148" s="27">
        <v>1104.7852150537633</v>
      </c>
      <c r="L148" s="27">
        <f>H148+I148+J148+K148</f>
        <v>5893.0080645161288</v>
      </c>
    </row>
    <row r="149" spans="1:12" s="36" customFormat="1">
      <c r="A149" s="35"/>
      <c r="B149" s="35" t="s">
        <v>160</v>
      </c>
      <c r="C149" s="17"/>
      <c r="D149" s="17"/>
      <c r="E149" s="17">
        <v>1457195</v>
      </c>
      <c r="F149" s="17">
        <v>272617</v>
      </c>
      <c r="G149" s="27">
        <f>C149+D149+E149+F149</f>
        <v>1729812</v>
      </c>
      <c r="H149" s="27"/>
      <c r="I149" s="27"/>
      <c r="J149" s="27">
        <v>2252.3847446236559</v>
      </c>
      <c r="K149" s="27">
        <v>421.38380376344082</v>
      </c>
      <c r="L149" s="27">
        <f>H149+I149+J149+K149</f>
        <v>2673.7685483870969</v>
      </c>
    </row>
    <row r="150" spans="1:12" s="36" customFormat="1">
      <c r="A150" s="35"/>
      <c r="B150" s="35" t="s">
        <v>161</v>
      </c>
      <c r="C150" s="17"/>
      <c r="D150" s="17"/>
      <c r="E150" s="17">
        <v>42572</v>
      </c>
      <c r="F150" s="17">
        <v>11645</v>
      </c>
      <c r="G150" s="27">
        <f>C150+D150+E150+F150</f>
        <v>54217</v>
      </c>
      <c r="H150" s="27"/>
      <c r="I150" s="27"/>
      <c r="J150" s="27">
        <v>65.803494623655908</v>
      </c>
      <c r="K150" s="27">
        <v>17.999663978494624</v>
      </c>
      <c r="L150" s="27">
        <f>H150+I150+J150+K150</f>
        <v>83.803158602150532</v>
      </c>
    </row>
    <row r="151" spans="1:12" s="36" customFormat="1">
      <c r="A151" s="23">
        <v>48</v>
      </c>
      <c r="B151" s="24" t="s">
        <v>81</v>
      </c>
      <c r="C151" s="25">
        <v>201526</v>
      </c>
      <c r="D151" s="25">
        <v>8342</v>
      </c>
      <c r="E151" s="43">
        <v>5288676</v>
      </c>
      <c r="F151" s="41">
        <v>3780927</v>
      </c>
      <c r="G151" s="25">
        <f>SUM(C151:F151)</f>
        <v>9279471</v>
      </c>
      <c r="H151" s="26">
        <v>311.49852150537635</v>
      </c>
      <c r="I151" s="26">
        <v>12.894220430107527</v>
      </c>
      <c r="J151" s="26">
        <v>8174.7008064516122</v>
      </c>
      <c r="K151" s="26">
        <v>5844.1747983870964</v>
      </c>
      <c r="L151" s="26">
        <f>H151+I151+J151+K151</f>
        <v>14343.268346774192</v>
      </c>
    </row>
    <row r="152" spans="1:12" s="36" customFormat="1">
      <c r="A152" s="35"/>
      <c r="B152" s="35" t="s">
        <v>162</v>
      </c>
      <c r="C152" s="17">
        <v>201526</v>
      </c>
      <c r="D152" s="17">
        <v>8342</v>
      </c>
      <c r="E152" s="17">
        <v>5288676</v>
      </c>
      <c r="F152" s="17">
        <v>3780927</v>
      </c>
      <c r="G152" s="17">
        <f>G151</f>
        <v>9279471</v>
      </c>
      <c r="H152" s="27"/>
      <c r="I152" s="27">
        <v>12.894220430107527</v>
      </c>
      <c r="J152" s="27">
        <v>8174.7008064516122</v>
      </c>
      <c r="K152" s="27">
        <v>5844.1747983870964</v>
      </c>
      <c r="L152" s="27">
        <f t="shared" ref="L152:L163" si="22">H152+I152+J152+K152</f>
        <v>14031.769825268817</v>
      </c>
    </row>
    <row r="153" spans="1:12" s="36" customFormat="1">
      <c r="A153" s="23">
        <v>49</v>
      </c>
      <c r="B153" s="24" t="s">
        <v>83</v>
      </c>
      <c r="C153" s="25">
        <v>10678</v>
      </c>
      <c r="D153" s="25">
        <v>0</v>
      </c>
      <c r="E153" s="42">
        <v>649150</v>
      </c>
      <c r="F153" s="25">
        <v>1002546</v>
      </c>
      <c r="G153" s="25">
        <f t="shared" ref="G153:G164" si="23">SUM(C153:F153)</f>
        <v>1662374</v>
      </c>
      <c r="H153" s="26">
        <v>16.504973118279569</v>
      </c>
      <c r="I153" s="26" t="s">
        <v>205</v>
      </c>
      <c r="J153" s="26">
        <v>1003.3904569892472</v>
      </c>
      <c r="K153" s="26">
        <v>1549.6342741935482</v>
      </c>
      <c r="L153" s="26">
        <f t="shared" si="22"/>
        <v>2569.5297043010751</v>
      </c>
    </row>
    <row r="154" spans="1:12" s="36" customFormat="1">
      <c r="A154" s="35"/>
      <c r="B154" s="35" t="s">
        <v>163</v>
      </c>
      <c r="C154" s="17">
        <v>10678</v>
      </c>
      <c r="D154" s="17"/>
      <c r="E154" s="17">
        <v>649150</v>
      </c>
      <c r="F154" s="17">
        <v>1002546</v>
      </c>
      <c r="G154" s="27">
        <f t="shared" si="23"/>
        <v>1662374</v>
      </c>
      <c r="H154" s="27">
        <v>16.504973118279569</v>
      </c>
      <c r="I154" s="27"/>
      <c r="J154" s="27">
        <v>1003.3904569892472</v>
      </c>
      <c r="K154" s="27">
        <v>1549.6342741935482</v>
      </c>
      <c r="L154" s="27">
        <f t="shared" si="22"/>
        <v>2569.5297043010751</v>
      </c>
    </row>
    <row r="155" spans="1:12" s="36" customFormat="1">
      <c r="A155" s="23">
        <v>50</v>
      </c>
      <c r="B155" s="24" t="s">
        <v>85</v>
      </c>
      <c r="C155" s="25">
        <v>91744</v>
      </c>
      <c r="D155" s="25">
        <v>0</v>
      </c>
      <c r="E155" s="25">
        <v>2455202</v>
      </c>
      <c r="F155" s="25">
        <v>929076</v>
      </c>
      <c r="G155" s="25">
        <f t="shared" si="23"/>
        <v>3476022</v>
      </c>
      <c r="H155" s="26">
        <v>141.80860215053764</v>
      </c>
      <c r="I155" s="26" t="s">
        <v>205</v>
      </c>
      <c r="J155" s="26">
        <v>3795.0030913978494</v>
      </c>
      <c r="K155" s="26">
        <v>1436.0717741935482</v>
      </c>
      <c r="L155" s="26">
        <f t="shared" si="22"/>
        <v>5372.8834677419354</v>
      </c>
    </row>
    <row r="156" spans="1:12" s="36" customFormat="1">
      <c r="A156" s="35"/>
      <c r="B156" s="35" t="s">
        <v>164</v>
      </c>
      <c r="C156" s="17">
        <v>91744</v>
      </c>
      <c r="D156" s="17"/>
      <c r="E156" s="17">
        <v>159588.13</v>
      </c>
      <c r="F156" s="17">
        <v>110560.04399999999</v>
      </c>
      <c r="G156" s="27">
        <f t="shared" si="23"/>
        <v>361892.174</v>
      </c>
      <c r="H156" s="27">
        <v>141.80860215053764</v>
      </c>
      <c r="I156" s="27"/>
      <c r="J156" s="27">
        <v>246.67520094086021</v>
      </c>
      <c r="K156" s="27">
        <v>170.89254112903225</v>
      </c>
      <c r="L156" s="27">
        <f t="shared" si="22"/>
        <v>559.37634422043004</v>
      </c>
    </row>
    <row r="157" spans="1:12" s="36" customFormat="1">
      <c r="A157" s="35"/>
      <c r="B157" s="35" t="s">
        <v>165</v>
      </c>
      <c r="C157" s="17"/>
      <c r="D157" s="17"/>
      <c r="E157" s="17">
        <v>63835.252</v>
      </c>
      <c r="F157" s="17"/>
      <c r="G157" s="27">
        <f t="shared" si="23"/>
        <v>63835.252</v>
      </c>
      <c r="H157" s="27"/>
      <c r="I157" s="27"/>
      <c r="J157" s="27">
        <v>98.670080376344075</v>
      </c>
      <c r="K157" s="27"/>
      <c r="L157" s="27">
        <f t="shared" si="22"/>
        <v>98.670080376344075</v>
      </c>
    </row>
    <row r="158" spans="1:12" s="36" customFormat="1">
      <c r="A158" s="35"/>
      <c r="B158" s="35" t="s">
        <v>166</v>
      </c>
      <c r="C158" s="17"/>
      <c r="D158" s="17"/>
      <c r="E158" s="17">
        <v>196416.16</v>
      </c>
      <c r="F158" s="17">
        <v>39021.192000000003</v>
      </c>
      <c r="G158" s="27">
        <f t="shared" si="23"/>
        <v>235437.35200000001</v>
      </c>
      <c r="H158" s="27"/>
      <c r="I158" s="27"/>
      <c r="J158" s="27">
        <v>303.60024731182796</v>
      </c>
      <c r="K158" s="27">
        <v>60.315014516129025</v>
      </c>
      <c r="L158" s="27">
        <f t="shared" si="22"/>
        <v>363.91526182795701</v>
      </c>
    </row>
    <row r="159" spans="1:12" s="36" customFormat="1">
      <c r="A159" s="35"/>
      <c r="B159" s="35" t="s">
        <v>167</v>
      </c>
      <c r="C159" s="17"/>
      <c r="D159" s="17"/>
      <c r="E159" s="17">
        <v>824947.87200000009</v>
      </c>
      <c r="F159" s="17">
        <v>205325.796</v>
      </c>
      <c r="G159" s="27">
        <f t="shared" si="23"/>
        <v>1030273.6680000001</v>
      </c>
      <c r="H159" s="27"/>
      <c r="I159" s="27"/>
      <c r="J159" s="27">
        <v>1275.1210387096776</v>
      </c>
      <c r="K159" s="27">
        <v>317.37186209677418</v>
      </c>
      <c r="L159" s="27">
        <f t="shared" si="22"/>
        <v>1592.4929008064519</v>
      </c>
    </row>
    <row r="160" spans="1:12" s="36" customFormat="1">
      <c r="A160" s="35"/>
      <c r="B160" s="35" t="s">
        <v>168</v>
      </c>
      <c r="C160" s="17"/>
      <c r="D160" s="17"/>
      <c r="E160" s="17">
        <v>864231.10400000017</v>
      </c>
      <c r="F160" s="17">
        <v>377204.85600000003</v>
      </c>
      <c r="G160" s="27">
        <f t="shared" si="23"/>
        <v>1241435.9600000002</v>
      </c>
      <c r="H160" s="27"/>
      <c r="I160" s="27"/>
      <c r="J160" s="27">
        <v>1335.8410881720431</v>
      </c>
      <c r="K160" s="27">
        <v>583.04514032258066</v>
      </c>
      <c r="L160" s="27">
        <f t="shared" si="22"/>
        <v>1918.8862284946238</v>
      </c>
    </row>
    <row r="161" spans="1:12" s="36" customFormat="1">
      <c r="A161" s="35"/>
      <c r="B161" s="35" t="s">
        <v>169</v>
      </c>
      <c r="C161" s="17"/>
      <c r="D161" s="17"/>
      <c r="E161" s="17">
        <v>137491.31200000001</v>
      </c>
      <c r="F161" s="17">
        <v>69680.7</v>
      </c>
      <c r="G161" s="27">
        <f t="shared" si="23"/>
        <v>207172.01199999999</v>
      </c>
      <c r="H161" s="27"/>
      <c r="I161" s="27"/>
      <c r="J161" s="27">
        <v>212.52017311827956</v>
      </c>
      <c r="K161" s="27">
        <v>107.70538306451613</v>
      </c>
      <c r="L161" s="27">
        <f t="shared" si="22"/>
        <v>320.22555618279569</v>
      </c>
    </row>
    <row r="162" spans="1:12" s="36" customFormat="1">
      <c r="A162" s="35"/>
      <c r="B162" s="35" t="s">
        <v>170</v>
      </c>
      <c r="C162" s="17"/>
      <c r="D162" s="17"/>
      <c r="E162" s="17">
        <v>125215.302</v>
      </c>
      <c r="F162" s="17">
        <v>45524.724000000002</v>
      </c>
      <c r="G162" s="27">
        <f t="shared" si="23"/>
        <v>170740.02600000001</v>
      </c>
      <c r="H162" s="27"/>
      <c r="I162" s="27"/>
      <c r="J162" s="27">
        <v>193.54515766129032</v>
      </c>
      <c r="K162" s="27">
        <v>70.367516935483877</v>
      </c>
      <c r="L162" s="27">
        <f t="shared" si="22"/>
        <v>263.9126745967742</v>
      </c>
    </row>
    <row r="163" spans="1:12" s="36" customFormat="1">
      <c r="A163" s="35"/>
      <c r="B163" s="35" t="s">
        <v>171</v>
      </c>
      <c r="C163" s="17"/>
      <c r="D163" s="17"/>
      <c r="E163" s="17">
        <v>83476.868000000002</v>
      </c>
      <c r="F163" s="17">
        <v>81758.687999999995</v>
      </c>
      <c r="G163" s="27">
        <f t="shared" si="23"/>
        <v>165235.55599999998</v>
      </c>
      <c r="H163" s="27"/>
      <c r="I163" s="27"/>
      <c r="J163" s="27">
        <v>129.03010510752688</v>
      </c>
      <c r="K163" s="27">
        <v>126.37431612903225</v>
      </c>
      <c r="L163" s="27">
        <f t="shared" si="22"/>
        <v>255.40442123655913</v>
      </c>
    </row>
    <row r="164" spans="1:12" s="36" customFormat="1">
      <c r="A164" s="23">
        <v>51</v>
      </c>
      <c r="B164" s="24" t="s">
        <v>87</v>
      </c>
      <c r="C164" s="25">
        <v>266791</v>
      </c>
      <c r="D164" s="25">
        <v>0</v>
      </c>
      <c r="E164" s="42">
        <v>1188238</v>
      </c>
      <c r="F164" s="25">
        <v>529834</v>
      </c>
      <c r="G164" s="25">
        <f t="shared" si="23"/>
        <v>1984863</v>
      </c>
      <c r="H164" s="26">
        <v>412.3785618279569</v>
      </c>
      <c r="I164" s="26" t="s">
        <v>205</v>
      </c>
      <c r="J164" s="26">
        <v>1836.6581989247309</v>
      </c>
      <c r="K164" s="26">
        <v>818.96384408602137</v>
      </c>
      <c r="L164" s="26">
        <f>H164+I164+J164+K164</f>
        <v>3068.000604838709</v>
      </c>
    </row>
    <row r="165" spans="1:12" s="36" customFormat="1">
      <c r="A165" s="35"/>
      <c r="B165" s="35" t="s">
        <v>172</v>
      </c>
      <c r="C165" s="17">
        <v>266791</v>
      </c>
      <c r="D165" s="17">
        <v>0</v>
      </c>
      <c r="E165" s="17">
        <v>1188238</v>
      </c>
      <c r="F165" s="17">
        <v>529834</v>
      </c>
      <c r="G165" s="27">
        <f>G164*100%</f>
        <v>1984863</v>
      </c>
      <c r="H165" s="27">
        <v>412.3785618279569</v>
      </c>
      <c r="I165" s="27"/>
      <c r="J165" s="27">
        <v>1836.6581989247309</v>
      </c>
      <c r="K165" s="27">
        <v>818.96384408602137</v>
      </c>
      <c r="L165" s="27">
        <f>SUM(H165:K165)</f>
        <v>3068.000604838709</v>
      </c>
    </row>
    <row r="166" spans="1:12" s="36" customFormat="1">
      <c r="A166" s="23">
        <v>52</v>
      </c>
      <c r="B166" s="24" t="s">
        <v>89</v>
      </c>
      <c r="C166" s="25">
        <v>11602</v>
      </c>
      <c r="D166" s="25">
        <v>20549</v>
      </c>
      <c r="E166" s="42">
        <v>1974506</v>
      </c>
      <c r="F166" s="25">
        <v>966359</v>
      </c>
      <c r="G166" s="25">
        <f>SUM(C166:F166)</f>
        <v>2973016</v>
      </c>
      <c r="H166" s="26">
        <v>17.93319892473118</v>
      </c>
      <c r="I166" s="26">
        <v>31.762567204301074</v>
      </c>
      <c r="J166" s="26">
        <v>3051.9918010752685</v>
      </c>
      <c r="K166" s="26">
        <v>1493.7000672043009</v>
      </c>
      <c r="L166" s="26">
        <f t="shared" ref="L166:L204" si="24">SUM(H166:K166)</f>
        <v>4595.387634408602</v>
      </c>
    </row>
    <row r="167" spans="1:12" s="36" customFormat="1">
      <c r="A167" s="35"/>
      <c r="B167" s="35" t="s">
        <v>173</v>
      </c>
      <c r="C167" s="17"/>
      <c r="D167" s="17">
        <v>20549</v>
      </c>
      <c r="E167" s="17">
        <v>1974506</v>
      </c>
      <c r="F167" s="17">
        <v>966359</v>
      </c>
      <c r="G167" s="27">
        <f>G166*100%</f>
        <v>2973016</v>
      </c>
      <c r="H167" s="27"/>
      <c r="I167" s="27">
        <v>31.762567204301074</v>
      </c>
      <c r="J167" s="27">
        <v>3051.9918010752685</v>
      </c>
      <c r="K167" s="27">
        <v>1493.7000672043009</v>
      </c>
      <c r="L167" s="27">
        <f t="shared" si="24"/>
        <v>4577.4544354838708</v>
      </c>
    </row>
    <row r="168" spans="1:12" s="36" customFormat="1">
      <c r="A168" s="23">
        <v>53</v>
      </c>
      <c r="B168" s="24" t="s">
        <v>91</v>
      </c>
      <c r="C168" s="25">
        <v>0</v>
      </c>
      <c r="D168" s="25">
        <v>0</v>
      </c>
      <c r="E168" s="42">
        <v>117286</v>
      </c>
      <c r="F168" s="25">
        <v>176505</v>
      </c>
      <c r="G168" s="25">
        <f>SUM(C168:F168)</f>
        <v>293791</v>
      </c>
      <c r="H168" s="26" t="s">
        <v>205</v>
      </c>
      <c r="I168" s="26" t="s">
        <v>205</v>
      </c>
      <c r="J168" s="26">
        <v>181.2888440860215</v>
      </c>
      <c r="K168" s="26">
        <v>272.82358870967744</v>
      </c>
      <c r="L168" s="26">
        <f t="shared" si="24"/>
        <v>454.11243279569896</v>
      </c>
    </row>
    <row r="169" spans="1:12" s="36" customFormat="1">
      <c r="A169" s="35"/>
      <c r="B169" s="35" t="s">
        <v>174</v>
      </c>
      <c r="C169" s="17"/>
      <c r="D169" s="17"/>
      <c r="E169" s="17">
        <v>117286</v>
      </c>
      <c r="F169" s="17">
        <v>176505</v>
      </c>
      <c r="G169" s="27">
        <f>G168</f>
        <v>293791</v>
      </c>
      <c r="H169" s="27"/>
      <c r="I169" s="27"/>
      <c r="J169" s="27">
        <v>181.2888440860215</v>
      </c>
      <c r="K169" s="27">
        <v>272.82358870967744</v>
      </c>
      <c r="L169" s="27">
        <f t="shared" si="24"/>
        <v>454.11243279569896</v>
      </c>
    </row>
    <row r="170" spans="1:12" s="36" customFormat="1">
      <c r="A170" s="23">
        <v>54</v>
      </c>
      <c r="B170" s="24" t="s">
        <v>93</v>
      </c>
      <c r="C170" s="25">
        <v>376281</v>
      </c>
      <c r="D170" s="25">
        <v>0</v>
      </c>
      <c r="E170" s="42">
        <v>5747355</v>
      </c>
      <c r="F170" s="25">
        <v>1107191.9970250002</v>
      </c>
      <c r="G170" s="25">
        <f>SUM(C170:F170)</f>
        <v>7230827.9970249999</v>
      </c>
      <c r="H170" s="26">
        <v>581.61713709677417</v>
      </c>
      <c r="I170" s="26" t="s">
        <v>205</v>
      </c>
      <c r="J170" s="26">
        <v>8883.6804435483864</v>
      </c>
      <c r="K170" s="26">
        <v>1711.3854792725135</v>
      </c>
      <c r="L170" s="26">
        <f t="shared" si="24"/>
        <v>11176.683059917676</v>
      </c>
    </row>
    <row r="171" spans="1:12" s="36" customFormat="1">
      <c r="A171" s="35"/>
      <c r="B171" s="35" t="s">
        <v>175</v>
      </c>
      <c r="C171" s="17">
        <v>376281</v>
      </c>
      <c r="D171" s="17">
        <v>0</v>
      </c>
      <c r="E171" s="17">
        <v>5747355</v>
      </c>
      <c r="F171" s="17">
        <v>1107191.9970250002</v>
      </c>
      <c r="G171" s="27">
        <f>G170*100%</f>
        <v>7230827.9970249999</v>
      </c>
      <c r="H171" s="27">
        <v>581.61713709677417</v>
      </c>
      <c r="I171" s="27"/>
      <c r="J171" s="27">
        <v>8883.6804435483864</v>
      </c>
      <c r="K171" s="27">
        <v>1711.3854792725135</v>
      </c>
      <c r="L171" s="27">
        <f t="shared" si="24"/>
        <v>11176.683059917676</v>
      </c>
    </row>
    <row r="172" spans="1:12" s="36" customFormat="1">
      <c r="A172" s="23">
        <v>55</v>
      </c>
      <c r="B172" s="24" t="s">
        <v>94</v>
      </c>
      <c r="C172" s="25">
        <v>710727</v>
      </c>
      <c r="D172" s="25">
        <v>0</v>
      </c>
      <c r="E172" s="25">
        <v>1992396</v>
      </c>
      <c r="F172" s="25">
        <v>2153425</v>
      </c>
      <c r="G172" s="25">
        <f t="shared" ref="G172:G200" si="25">SUM(C172:F172)</f>
        <v>4856548</v>
      </c>
      <c r="H172" s="26">
        <v>1098.5699596774193</v>
      </c>
      <c r="I172" s="26" t="s">
        <v>205</v>
      </c>
      <c r="J172" s="26">
        <v>3079.6443548387097</v>
      </c>
      <c r="K172" s="26">
        <v>3328.5467069892475</v>
      </c>
      <c r="L172" s="26">
        <f t="shared" si="24"/>
        <v>7506.7610215053764</v>
      </c>
    </row>
    <row r="173" spans="1:12" s="36" customFormat="1">
      <c r="A173" s="35"/>
      <c r="B173" s="35" t="s">
        <v>176</v>
      </c>
      <c r="C173" s="17">
        <v>710727</v>
      </c>
      <c r="D173" s="17"/>
      <c r="E173" s="17">
        <v>1675007</v>
      </c>
      <c r="F173" s="17">
        <v>1907013</v>
      </c>
      <c r="G173" s="27">
        <f>SUM(C173:F173)</f>
        <v>4292747</v>
      </c>
      <c r="H173" s="27">
        <v>1098.5699596774193</v>
      </c>
      <c r="I173" s="27"/>
      <c r="J173" s="27">
        <v>2589.0565188172041</v>
      </c>
      <c r="K173" s="27">
        <v>2947.6679435483866</v>
      </c>
      <c r="L173" s="27">
        <f t="shared" si="24"/>
        <v>6635.2944220430099</v>
      </c>
    </row>
    <row r="174" spans="1:12" s="36" customFormat="1">
      <c r="A174" s="35"/>
      <c r="B174" s="35" t="s">
        <v>177</v>
      </c>
      <c r="C174" s="17"/>
      <c r="D174" s="17"/>
      <c r="E174" s="17">
        <v>317389</v>
      </c>
      <c r="F174" s="17">
        <v>194467</v>
      </c>
      <c r="G174" s="27">
        <f t="shared" si="25"/>
        <v>511856</v>
      </c>
      <c r="H174" s="27"/>
      <c r="I174" s="27"/>
      <c r="J174" s="27">
        <v>490.58783602150538</v>
      </c>
      <c r="K174" s="27">
        <v>300.58743279569887</v>
      </c>
      <c r="L174" s="27">
        <f t="shared" si="24"/>
        <v>791.17526881720426</v>
      </c>
    </row>
    <row r="175" spans="1:12" s="36" customFormat="1">
      <c r="A175" s="35"/>
      <c r="B175" s="35" t="s">
        <v>178</v>
      </c>
      <c r="C175" s="17"/>
      <c r="D175" s="17"/>
      <c r="E175" s="17"/>
      <c r="F175" s="17">
        <v>51945</v>
      </c>
      <c r="G175" s="27">
        <f t="shared" si="25"/>
        <v>51945</v>
      </c>
      <c r="H175" s="27"/>
      <c r="I175" s="27"/>
      <c r="J175" s="27"/>
      <c r="K175" s="27">
        <v>80.291330645161281</v>
      </c>
      <c r="L175" s="27">
        <f t="shared" si="24"/>
        <v>80.291330645161281</v>
      </c>
    </row>
    <row r="176" spans="1:12" s="36" customFormat="1">
      <c r="A176" s="23">
        <v>56</v>
      </c>
      <c r="B176" s="24" t="s">
        <v>96</v>
      </c>
      <c r="C176" s="25">
        <v>601587</v>
      </c>
      <c r="D176" s="25"/>
      <c r="E176" s="25">
        <v>1611595</v>
      </c>
      <c r="F176" s="25">
        <v>1458000</v>
      </c>
      <c r="G176" s="25">
        <f t="shared" si="25"/>
        <v>3671182</v>
      </c>
      <c r="H176" s="26">
        <v>929.87237903225798</v>
      </c>
      <c r="I176" s="26" t="s">
        <v>205</v>
      </c>
      <c r="J176" s="26">
        <v>2491.04065860215</v>
      </c>
      <c r="K176" s="26">
        <v>2253.6290322580644</v>
      </c>
      <c r="L176" s="26">
        <f t="shared" si="24"/>
        <v>5674.5420698924718</v>
      </c>
    </row>
    <row r="177" spans="1:12" s="36" customFormat="1">
      <c r="A177" s="35"/>
      <c r="B177" s="35" t="s">
        <v>179</v>
      </c>
      <c r="C177" s="17">
        <v>601587</v>
      </c>
      <c r="D177" s="17"/>
      <c r="E177" s="17">
        <v>1611595</v>
      </c>
      <c r="F177" s="17">
        <v>1458000</v>
      </c>
      <c r="G177" s="27">
        <f t="shared" si="25"/>
        <v>3671182</v>
      </c>
      <c r="H177" s="27">
        <v>929.87237903225798</v>
      </c>
      <c r="I177" s="27"/>
      <c r="J177" s="27">
        <v>2491.04065860215</v>
      </c>
      <c r="K177" s="27">
        <v>2253.6290322580644</v>
      </c>
      <c r="L177" s="27">
        <f t="shared" si="24"/>
        <v>5674.5420698924718</v>
      </c>
    </row>
    <row r="178" spans="1:12" s="36" customFormat="1">
      <c r="A178" s="23">
        <v>57</v>
      </c>
      <c r="B178" s="24" t="s">
        <v>97</v>
      </c>
      <c r="C178" s="25">
        <v>122465</v>
      </c>
      <c r="D178" s="25">
        <v>0</v>
      </c>
      <c r="E178" s="25">
        <v>1541896.983</v>
      </c>
      <c r="F178" s="25">
        <v>774468</v>
      </c>
      <c r="G178" s="25">
        <f t="shared" si="25"/>
        <v>2438829.983</v>
      </c>
      <c r="H178" s="26">
        <v>189.29401881720429</v>
      </c>
      <c r="I178" s="26" t="s">
        <v>205</v>
      </c>
      <c r="J178" s="26">
        <v>2383.308508669355</v>
      </c>
      <c r="K178" s="26">
        <v>1197.0943548387097</v>
      </c>
      <c r="L178" s="26">
        <f t="shared" si="24"/>
        <v>3769.6968823252691</v>
      </c>
    </row>
    <row r="179" spans="1:12" s="36" customFormat="1">
      <c r="A179" s="35"/>
      <c r="B179" s="35" t="s">
        <v>180</v>
      </c>
      <c r="C179" s="17"/>
      <c r="D179" s="17"/>
      <c r="E179" s="17">
        <v>253570</v>
      </c>
      <c r="F179" s="17">
        <v>163275</v>
      </c>
      <c r="G179" s="27">
        <f t="shared" si="25"/>
        <v>416845</v>
      </c>
      <c r="H179" s="27"/>
      <c r="I179" s="27"/>
      <c r="J179" s="27">
        <v>391.94287634408596</v>
      </c>
      <c r="K179" s="27">
        <v>252.37399193548387</v>
      </c>
      <c r="L179" s="27">
        <f t="shared" si="24"/>
        <v>644.3168682795698</v>
      </c>
    </row>
    <row r="180" spans="1:12" s="36" customFormat="1">
      <c r="A180" s="35"/>
      <c r="B180" s="35" t="s">
        <v>181</v>
      </c>
      <c r="C180" s="17"/>
      <c r="D180" s="17"/>
      <c r="E180" s="17">
        <v>99291</v>
      </c>
      <c r="F180" s="17">
        <v>109725</v>
      </c>
      <c r="G180" s="27">
        <f t="shared" si="25"/>
        <v>209016</v>
      </c>
      <c r="H180" s="27"/>
      <c r="I180" s="27"/>
      <c r="J180" s="27">
        <v>153.47399193548387</v>
      </c>
      <c r="K180" s="27">
        <v>169.601814516129</v>
      </c>
      <c r="L180" s="27">
        <f t="shared" si="24"/>
        <v>323.07580645161283</v>
      </c>
    </row>
    <row r="181" spans="1:12" s="36" customFormat="1">
      <c r="A181" s="35"/>
      <c r="B181" s="35" t="s">
        <v>182</v>
      </c>
      <c r="C181" s="17"/>
      <c r="D181" s="17"/>
      <c r="E181" s="17">
        <v>29415</v>
      </c>
      <c r="F181" s="17">
        <v>1051</v>
      </c>
      <c r="G181" s="27">
        <f t="shared" si="25"/>
        <v>30466</v>
      </c>
      <c r="H181" s="27"/>
      <c r="I181" s="27"/>
      <c r="J181" s="27">
        <v>45.466733870967744</v>
      </c>
      <c r="K181" s="27">
        <v>1.6245295698924729</v>
      </c>
      <c r="L181" s="27">
        <f t="shared" si="24"/>
        <v>47.091263440860217</v>
      </c>
    </row>
    <row r="182" spans="1:12" s="36" customFormat="1">
      <c r="A182" s="35"/>
      <c r="B182" s="35" t="s">
        <v>211</v>
      </c>
      <c r="C182" s="17"/>
      <c r="D182" s="17"/>
      <c r="E182" s="17">
        <v>1207</v>
      </c>
      <c r="F182" s="17">
        <v>14247</v>
      </c>
      <c r="G182" s="27">
        <f t="shared" si="25"/>
        <v>15454</v>
      </c>
      <c r="H182" s="27"/>
      <c r="I182" s="27"/>
      <c r="J182" s="27"/>
      <c r="K182" s="27">
        <v>22.021572580645159</v>
      </c>
      <c r="L182" s="27">
        <f t="shared" si="24"/>
        <v>22.021572580645159</v>
      </c>
    </row>
    <row r="183" spans="1:12" s="36" customFormat="1">
      <c r="A183" s="35"/>
      <c r="B183" s="35" t="s">
        <v>184</v>
      </c>
      <c r="C183" s="17"/>
      <c r="D183" s="17"/>
      <c r="E183" s="17">
        <v>308375</v>
      </c>
      <c r="F183" s="17"/>
      <c r="G183" s="27">
        <f t="shared" si="25"/>
        <v>308375</v>
      </c>
      <c r="H183" s="27"/>
      <c r="I183" s="27"/>
      <c r="J183" s="27">
        <v>476.6549059139785</v>
      </c>
      <c r="K183" s="27"/>
      <c r="L183" s="27">
        <f t="shared" si="24"/>
        <v>476.6549059139785</v>
      </c>
    </row>
    <row r="184" spans="1:12" s="36" customFormat="1">
      <c r="A184" s="35"/>
      <c r="B184" s="35" t="s">
        <v>185</v>
      </c>
      <c r="C184" s="17">
        <v>122465</v>
      </c>
      <c r="D184" s="17"/>
      <c r="E184" s="17">
        <v>70137</v>
      </c>
      <c r="F184" s="17">
        <v>11273</v>
      </c>
      <c r="G184" s="27">
        <f t="shared" si="25"/>
        <v>203875</v>
      </c>
      <c r="H184" s="27">
        <v>189.29401881720429</v>
      </c>
      <c r="I184" s="27"/>
      <c r="J184" s="27">
        <v>108.41068548387095</v>
      </c>
      <c r="K184" s="27">
        <v>17.424663978494621</v>
      </c>
      <c r="L184" s="27">
        <f t="shared" si="24"/>
        <v>315.12936827956986</v>
      </c>
    </row>
    <row r="185" spans="1:12" s="36" customFormat="1">
      <c r="A185" s="35"/>
      <c r="B185" s="35" t="s">
        <v>186</v>
      </c>
      <c r="C185" s="17"/>
      <c r="D185" s="17"/>
      <c r="E185" s="17">
        <v>536205.98300000001</v>
      </c>
      <c r="F185" s="17">
        <v>460990</v>
      </c>
      <c r="G185" s="27">
        <f t="shared" si="25"/>
        <v>997195.98300000001</v>
      </c>
      <c r="H185" s="27"/>
      <c r="I185" s="27"/>
      <c r="J185" s="27">
        <v>828.81301135752676</v>
      </c>
      <c r="K185" s="27">
        <v>712.55174731182797</v>
      </c>
      <c r="L185" s="27">
        <f t="shared" si="24"/>
        <v>1541.3647586693546</v>
      </c>
    </row>
    <row r="186" spans="1:12" s="36" customFormat="1">
      <c r="A186" s="35"/>
      <c r="B186" s="35" t="s">
        <v>187</v>
      </c>
      <c r="C186" s="17"/>
      <c r="D186" s="17"/>
      <c r="E186" s="17">
        <v>243696</v>
      </c>
      <c r="F186" s="17">
        <v>13907</v>
      </c>
      <c r="G186" s="27">
        <f t="shared" si="25"/>
        <v>257603</v>
      </c>
      <c r="H186" s="27"/>
      <c r="I186" s="27"/>
      <c r="J186" s="27">
        <v>376.68064516129033</v>
      </c>
      <c r="K186" s="27"/>
      <c r="L186" s="27">
        <f t="shared" si="24"/>
        <v>376.68064516129033</v>
      </c>
    </row>
    <row r="187" spans="1:12" s="36" customFormat="1">
      <c r="A187" s="18">
        <v>58</v>
      </c>
      <c r="B187" s="44" t="s">
        <v>99</v>
      </c>
      <c r="C187" s="20">
        <v>0</v>
      </c>
      <c r="D187" s="20">
        <v>57802</v>
      </c>
      <c r="E187" s="20">
        <v>3609057</v>
      </c>
      <c r="F187" s="20">
        <v>752129</v>
      </c>
      <c r="G187" s="20">
        <f t="shared" si="25"/>
        <v>4418988</v>
      </c>
      <c r="H187" s="21" t="s">
        <v>205</v>
      </c>
      <c r="I187" s="21">
        <v>89.344489247311813</v>
      </c>
      <c r="J187" s="21">
        <v>5578.5155241935481</v>
      </c>
      <c r="K187" s="21">
        <v>1162.5649865591397</v>
      </c>
      <c r="L187" s="21">
        <f t="shared" si="24"/>
        <v>6830.4249999999993</v>
      </c>
    </row>
    <row r="188" spans="1:12" s="36" customFormat="1">
      <c r="A188" s="35"/>
      <c r="B188" s="35" t="s">
        <v>188</v>
      </c>
      <c r="C188" s="17"/>
      <c r="D188" s="17"/>
      <c r="E188" s="17">
        <v>1078986</v>
      </c>
      <c r="F188" s="17">
        <v>337850</v>
      </c>
      <c r="G188" s="27">
        <f t="shared" si="25"/>
        <v>1416836</v>
      </c>
      <c r="H188" s="27"/>
      <c r="I188" s="27"/>
      <c r="J188" s="27">
        <v>1667.7874999999999</v>
      </c>
      <c r="K188" s="27">
        <v>522.21438172043008</v>
      </c>
      <c r="L188" s="27">
        <f t="shared" si="24"/>
        <v>2190.00188172043</v>
      </c>
    </row>
    <row r="189" spans="1:12" s="36" customFormat="1">
      <c r="A189" s="35"/>
      <c r="B189" s="35" t="s">
        <v>189</v>
      </c>
      <c r="C189" s="17"/>
      <c r="D189" s="17"/>
      <c r="E189" s="17">
        <v>853463</v>
      </c>
      <c r="F189" s="17">
        <v>47645</v>
      </c>
      <c r="G189" s="27">
        <f t="shared" si="25"/>
        <v>901108</v>
      </c>
      <c r="H189" s="27"/>
      <c r="I189" s="27"/>
      <c r="J189" s="27">
        <v>1319.1968413978493</v>
      </c>
      <c r="K189" s="27">
        <v>73.644825268817186</v>
      </c>
      <c r="L189" s="27">
        <f t="shared" si="24"/>
        <v>1392.8416666666665</v>
      </c>
    </row>
    <row r="190" spans="1:12" s="36" customFormat="1">
      <c r="A190" s="35"/>
      <c r="B190" s="35" t="s">
        <v>190</v>
      </c>
      <c r="C190" s="17"/>
      <c r="D190" s="17">
        <v>57802</v>
      </c>
      <c r="E190" s="17">
        <v>500417</v>
      </c>
      <c r="F190" s="17">
        <v>153100</v>
      </c>
      <c r="G190" s="27">
        <f t="shared" si="25"/>
        <v>711319</v>
      </c>
      <c r="H190" s="27"/>
      <c r="I190" s="27">
        <v>89.344489247311813</v>
      </c>
      <c r="J190" s="27">
        <v>773.49401881720428</v>
      </c>
      <c r="K190" s="27">
        <v>236.64650537634407</v>
      </c>
      <c r="L190" s="27">
        <f t="shared" si="24"/>
        <v>1099.4850134408603</v>
      </c>
    </row>
    <row r="191" spans="1:12" s="36" customFormat="1">
      <c r="A191" s="35"/>
      <c r="B191" s="35" t="s">
        <v>191</v>
      </c>
      <c r="C191" s="17"/>
      <c r="D191" s="17"/>
      <c r="E191" s="17">
        <v>277024</v>
      </c>
      <c r="F191" s="17">
        <v>29092</v>
      </c>
      <c r="G191" s="27">
        <f t="shared" si="25"/>
        <v>306116</v>
      </c>
      <c r="H191" s="27"/>
      <c r="I191" s="27"/>
      <c r="J191" s="27">
        <v>428.19569892473118</v>
      </c>
      <c r="K191" s="27">
        <v>44.967473118279564</v>
      </c>
      <c r="L191" s="27">
        <f t="shared" si="24"/>
        <v>473.16317204301072</v>
      </c>
    </row>
    <row r="192" spans="1:12" s="36" customFormat="1">
      <c r="A192" s="35"/>
      <c r="B192" s="35" t="s">
        <v>192</v>
      </c>
      <c r="C192" s="17"/>
      <c r="D192" s="17"/>
      <c r="E192" s="17"/>
      <c r="F192" s="17">
        <v>11634</v>
      </c>
      <c r="G192" s="27">
        <f t="shared" si="25"/>
        <v>11634</v>
      </c>
      <c r="H192" s="27"/>
      <c r="I192" s="27"/>
      <c r="J192" s="27"/>
      <c r="K192" s="27">
        <v>17.982661290322579</v>
      </c>
      <c r="L192" s="27">
        <f t="shared" si="24"/>
        <v>17.982661290322579</v>
      </c>
    </row>
    <row r="193" spans="1:13" s="36" customFormat="1" ht="30">
      <c r="A193" s="35"/>
      <c r="B193" s="38" t="s">
        <v>193</v>
      </c>
      <c r="C193" s="17"/>
      <c r="D193" s="17"/>
      <c r="E193" s="17">
        <v>165706</v>
      </c>
      <c r="F193" s="17"/>
      <c r="G193" s="27">
        <f t="shared" si="25"/>
        <v>165706</v>
      </c>
      <c r="H193" s="27"/>
      <c r="I193" s="27"/>
      <c r="J193" s="27">
        <v>256.13158602150537</v>
      </c>
      <c r="K193" s="27"/>
      <c r="L193" s="27">
        <f t="shared" si="24"/>
        <v>256.13158602150537</v>
      </c>
    </row>
    <row r="194" spans="1:13" s="36" customFormat="1">
      <c r="A194" s="35"/>
      <c r="B194" s="35" t="s">
        <v>194</v>
      </c>
      <c r="C194" s="17"/>
      <c r="D194" s="17"/>
      <c r="E194" s="17">
        <v>682346</v>
      </c>
      <c r="F194" s="17">
        <v>161131</v>
      </c>
      <c r="G194" s="27">
        <f t="shared" si="25"/>
        <v>843477</v>
      </c>
      <c r="H194" s="27"/>
      <c r="I194" s="27"/>
      <c r="J194" s="27">
        <v>1054.7014784946236</v>
      </c>
      <c r="K194" s="27">
        <v>249.06001344086019</v>
      </c>
      <c r="L194" s="27">
        <f t="shared" si="24"/>
        <v>1303.7614919354837</v>
      </c>
    </row>
    <row r="195" spans="1:13" s="36" customFormat="1">
      <c r="A195" s="35"/>
      <c r="B195" s="35" t="s">
        <v>195</v>
      </c>
      <c r="C195" s="17"/>
      <c r="D195" s="17"/>
      <c r="E195" s="17">
        <v>18309</v>
      </c>
      <c r="F195" s="17"/>
      <c r="G195" s="27">
        <f t="shared" si="25"/>
        <v>18309</v>
      </c>
      <c r="H195" s="27"/>
      <c r="I195" s="27"/>
      <c r="J195" s="27">
        <v>28.300201612903223</v>
      </c>
      <c r="K195" s="27"/>
      <c r="L195" s="27">
        <f t="shared" si="24"/>
        <v>28.300201612903223</v>
      </c>
    </row>
    <row r="196" spans="1:13" s="36" customFormat="1">
      <c r="A196" s="35"/>
      <c r="B196" s="35" t="s">
        <v>196</v>
      </c>
      <c r="C196" s="17"/>
      <c r="D196" s="17"/>
      <c r="E196" s="17">
        <v>32806</v>
      </c>
      <c r="F196" s="17">
        <v>11677</v>
      </c>
      <c r="G196" s="27">
        <f t="shared" si="25"/>
        <v>44483</v>
      </c>
      <c r="H196" s="27"/>
      <c r="I196" s="27"/>
      <c r="J196" s="27">
        <v>50.708198924731178</v>
      </c>
      <c r="K196" s="27">
        <v>18.049126344086019</v>
      </c>
      <c r="L196" s="27">
        <f t="shared" si="24"/>
        <v>68.757325268817198</v>
      </c>
    </row>
    <row r="197" spans="1:13" s="36" customFormat="1">
      <c r="A197" s="45">
        <v>59</v>
      </c>
      <c r="B197" s="46" t="s">
        <v>100</v>
      </c>
      <c r="C197" s="47">
        <v>100714</v>
      </c>
      <c r="D197" s="47">
        <v>0</v>
      </c>
      <c r="E197" s="47">
        <v>2909453</v>
      </c>
      <c r="F197" s="47">
        <v>2028019</v>
      </c>
      <c r="G197" s="47">
        <f t="shared" si="25"/>
        <v>5038186</v>
      </c>
      <c r="H197" s="48">
        <v>155.67352150537633</v>
      </c>
      <c r="I197" s="48" t="s">
        <v>205</v>
      </c>
      <c r="J197" s="48">
        <v>4497.1383736559137</v>
      </c>
      <c r="K197" s="48">
        <v>3134.7067876344086</v>
      </c>
      <c r="L197" s="48">
        <f t="shared" si="24"/>
        <v>7787.5186827956986</v>
      </c>
    </row>
    <row r="198" spans="1:13" s="36" customFormat="1">
      <c r="A198" s="49"/>
      <c r="B198" s="50" t="s">
        <v>197</v>
      </c>
      <c r="C198" s="51"/>
      <c r="D198" s="51">
        <v>0</v>
      </c>
      <c r="E198" s="51">
        <v>2010231</v>
      </c>
      <c r="F198" s="51">
        <v>1350776</v>
      </c>
      <c r="G198" s="51">
        <f t="shared" si="25"/>
        <v>3361007</v>
      </c>
      <c r="H198" s="52"/>
      <c r="I198" s="52" t="s">
        <v>205</v>
      </c>
      <c r="J198" s="52">
        <v>3107.2118951612902</v>
      </c>
      <c r="K198" s="52">
        <v>2087.893010752688</v>
      </c>
      <c r="L198" s="52">
        <f t="shared" si="24"/>
        <v>5195.1049059139787</v>
      </c>
    </row>
    <row r="199" spans="1:13" s="36" customFormat="1">
      <c r="A199" s="49"/>
      <c r="B199" s="50" t="s">
        <v>198</v>
      </c>
      <c r="C199" s="51">
        <v>100714</v>
      </c>
      <c r="D199" s="51"/>
      <c r="E199" s="51">
        <v>899222</v>
      </c>
      <c r="F199" s="51">
        <v>677243</v>
      </c>
      <c r="G199" s="51">
        <f t="shared" si="25"/>
        <v>1677179</v>
      </c>
      <c r="H199" s="52">
        <v>155.67352150537633</v>
      </c>
      <c r="I199" s="52"/>
      <c r="J199" s="52">
        <v>1389.9264784946238</v>
      </c>
      <c r="K199" s="52">
        <v>1046.8137768817203</v>
      </c>
      <c r="L199" s="52">
        <f t="shared" si="24"/>
        <v>2592.4137768817204</v>
      </c>
    </row>
    <row r="200" spans="1:13" s="36" customFormat="1">
      <c r="A200" s="53">
        <v>60</v>
      </c>
      <c r="B200" s="54" t="s">
        <v>102</v>
      </c>
      <c r="C200" s="55">
        <v>328608</v>
      </c>
      <c r="D200" s="55">
        <v>0</v>
      </c>
      <c r="E200" s="55">
        <v>633545</v>
      </c>
      <c r="F200" s="55">
        <v>653390</v>
      </c>
      <c r="G200" s="55">
        <f t="shared" si="25"/>
        <v>1615543</v>
      </c>
      <c r="H200" s="56">
        <v>507.92903225806447</v>
      </c>
      <c r="I200" s="56" t="s">
        <v>205</v>
      </c>
      <c r="J200" s="56">
        <v>979.26982526881704</v>
      </c>
      <c r="K200" s="56">
        <v>1009.9442204301075</v>
      </c>
      <c r="L200" s="56">
        <f t="shared" si="24"/>
        <v>2497.1430779569891</v>
      </c>
    </row>
    <row r="201" spans="1:13">
      <c r="A201" s="57"/>
      <c r="B201" s="58" t="s">
        <v>199</v>
      </c>
      <c r="C201" s="59">
        <v>328608</v>
      </c>
      <c r="D201" s="59"/>
      <c r="E201" s="59">
        <v>69689.95</v>
      </c>
      <c r="F201" s="59">
        <v>78406.8</v>
      </c>
      <c r="G201" s="59">
        <f>SUM(C201:F201)</f>
        <v>476704.75</v>
      </c>
      <c r="H201" s="9">
        <v>507.92903225806447</v>
      </c>
      <c r="I201" s="9"/>
      <c r="J201" s="9">
        <v>107.71968077956988</v>
      </c>
      <c r="K201" s="9">
        <v>121.1933064516129</v>
      </c>
      <c r="L201" s="9">
        <f t="shared" si="24"/>
        <v>736.84201948924726</v>
      </c>
      <c r="M201" s="36"/>
    </row>
    <row r="202" spans="1:13">
      <c r="A202" s="60"/>
      <c r="B202" s="58" t="s">
        <v>200</v>
      </c>
      <c r="C202" s="61"/>
      <c r="D202" s="61"/>
      <c r="E202" s="61">
        <v>563855.05000000005</v>
      </c>
      <c r="F202" s="61">
        <v>574983.19999999995</v>
      </c>
      <c r="G202" s="59">
        <f>SUM(C202:F202)</f>
        <v>1138838.25</v>
      </c>
      <c r="H202" s="62"/>
      <c r="I202" s="62"/>
      <c r="J202" s="62">
        <v>871.55014448924726</v>
      </c>
      <c r="K202" s="62">
        <v>888.75091397849451</v>
      </c>
      <c r="L202" s="9">
        <f t="shared" si="24"/>
        <v>1760.3010584677418</v>
      </c>
      <c r="M202" s="36"/>
    </row>
    <row r="203" spans="1:13">
      <c r="A203" s="63">
        <v>61</v>
      </c>
      <c r="B203" s="64" t="s">
        <v>103</v>
      </c>
      <c r="C203" s="65">
        <v>909733</v>
      </c>
      <c r="D203" s="65">
        <v>0</v>
      </c>
      <c r="E203" s="65">
        <v>2525109</v>
      </c>
      <c r="F203" s="65">
        <v>1818015</v>
      </c>
      <c r="G203" s="65">
        <f>SUM(C203:F203)</f>
        <v>5252857</v>
      </c>
      <c r="H203" s="13">
        <v>1406.173319892473</v>
      </c>
      <c r="I203" s="13" t="s">
        <v>205</v>
      </c>
      <c r="J203" s="13">
        <v>3903.0582661290323</v>
      </c>
      <c r="K203" s="13">
        <v>2810.103830645161</v>
      </c>
      <c r="L203" s="13">
        <f t="shared" si="24"/>
        <v>8119.3354166666668</v>
      </c>
    </row>
    <row r="204" spans="1:13">
      <c r="A204" s="66"/>
      <c r="B204" s="67" t="s">
        <v>201</v>
      </c>
      <c r="C204" s="68">
        <v>909733</v>
      </c>
      <c r="D204" s="68">
        <v>0</v>
      </c>
      <c r="E204" s="68">
        <v>2525109</v>
      </c>
      <c r="F204" s="68">
        <v>1818015</v>
      </c>
      <c r="G204" s="68">
        <f>SUM(C204:F204)</f>
        <v>5252857</v>
      </c>
      <c r="H204" s="31">
        <v>1406.173319892473</v>
      </c>
      <c r="I204" s="31" t="s">
        <v>205</v>
      </c>
      <c r="J204" s="31">
        <v>3903.0582661290323</v>
      </c>
      <c r="K204" s="31">
        <v>2810.103830645161</v>
      </c>
      <c r="L204" s="31">
        <f t="shared" si="24"/>
        <v>8119.3354166666668</v>
      </c>
    </row>
    <row r="205" spans="1:13">
      <c r="B205" s="69" t="s">
        <v>105</v>
      </c>
      <c r="C205" s="70">
        <f t="shared" ref="C205:L205" si="26">C7+C9+C11+C16+C19+C22+C27+C33+C35+C37+C40+C42+C45+C47+C49+C56+C58+C60+C62+C66+C68+C71+C74+C76+C79+C81+C88+C95+C97+C100+C102+C104+C106+C110+C112+C114+C117+C119+C121+C129+C131+C133+C135+C138+C140+C147+C151+C153+C155+C164+C166+C168+C170+C172+C176+C178+C187+C197+C200+C203+C108</f>
        <v>40965720</v>
      </c>
      <c r="D205" s="70">
        <f t="shared" si="26"/>
        <v>2762098</v>
      </c>
      <c r="E205" s="70">
        <f t="shared" si="26"/>
        <v>128285543.6856</v>
      </c>
      <c r="F205" s="70">
        <f t="shared" si="26"/>
        <v>67107809.447505638</v>
      </c>
      <c r="G205" s="70">
        <f t="shared" si="26"/>
        <v>239121171.13310567</v>
      </c>
      <c r="H205" s="70">
        <f t="shared" si="26"/>
        <v>63320.66935483869</v>
      </c>
      <c r="I205" s="70">
        <f t="shared" si="26"/>
        <v>4269.3719086021511</v>
      </c>
      <c r="J205" s="70">
        <f t="shared" si="26"/>
        <v>198290.82693338708</v>
      </c>
      <c r="K205" s="70">
        <f t="shared" si="26"/>
        <v>103728.46890407462</v>
      </c>
      <c r="L205" s="70">
        <f t="shared" si="26"/>
        <v>369609.33710090251</v>
      </c>
    </row>
    <row r="206" spans="1:13">
      <c r="C206" s="2" t="s">
        <v>202</v>
      </c>
    </row>
    <row r="208" spans="1:13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</sheetData>
  <sheetProtection selectLockedCells="1" selectUnlockedCells="1"/>
  <mergeCells count="6">
    <mergeCell ref="B1:L1"/>
    <mergeCell ref="B2:L2"/>
    <mergeCell ref="A4:A6"/>
    <mergeCell ref="B4:B6"/>
    <mergeCell ref="C4:G5"/>
    <mergeCell ref="H4:L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2"/>
  <sheetViews>
    <sheetView zoomScale="90" zoomScaleNormal="90" workbookViewId="0">
      <pane xSplit="1" ySplit="6" topLeftCell="B181" activePane="bottomRight" state="frozen"/>
      <selection pane="topRight" activeCell="I1" sqref="I1"/>
      <selection pane="bottomLeft" activeCell="A29" sqref="A29"/>
      <selection pane="bottomRight" activeCell="N193" sqref="N193"/>
    </sheetView>
  </sheetViews>
  <sheetFormatPr defaultColWidth="9" defaultRowHeight="15"/>
  <cols>
    <col min="1" max="1" width="4.5703125" style="1" customWidth="1"/>
    <col min="2" max="2" width="49.42578125" style="1" customWidth="1"/>
    <col min="3" max="6" width="12.28515625" style="2" customWidth="1"/>
    <col min="7" max="7" width="12.28515625" style="1" customWidth="1"/>
    <col min="8" max="12" width="10.28515625" style="1" customWidth="1"/>
    <col min="13" max="16384" width="9" style="1"/>
  </cols>
  <sheetData>
    <row r="1" spans="1:13" ht="15.7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3"/>
    </row>
    <row r="2" spans="1:13" ht="15.75">
      <c r="B2" s="101" t="s">
        <v>216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3"/>
    </row>
    <row r="3" spans="1:13">
      <c r="C3" s="4" t="s">
        <v>1</v>
      </c>
      <c r="D3" s="5"/>
      <c r="E3" s="5"/>
      <c r="F3" s="5"/>
      <c r="G3" s="5"/>
      <c r="H3" s="6"/>
      <c r="M3" s="7"/>
    </row>
    <row r="4" spans="1:13" ht="15" customHeight="1">
      <c r="A4" s="102" t="s">
        <v>2</v>
      </c>
      <c r="B4" s="103" t="s">
        <v>3</v>
      </c>
      <c r="C4" s="104" t="s">
        <v>4</v>
      </c>
      <c r="D4" s="104"/>
      <c r="E4" s="104"/>
      <c r="F4" s="104"/>
      <c r="G4" s="104"/>
      <c r="H4" s="104" t="s">
        <v>5</v>
      </c>
      <c r="I4" s="104"/>
      <c r="J4" s="104"/>
      <c r="K4" s="104"/>
      <c r="L4" s="104"/>
    </row>
    <row r="5" spans="1:13">
      <c r="A5" s="102"/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3">
      <c r="A6" s="102"/>
      <c r="B6" s="103"/>
      <c r="C6" s="8" t="s">
        <v>6</v>
      </c>
      <c r="D6" s="8" t="s">
        <v>7</v>
      </c>
      <c r="E6" s="8" t="s">
        <v>8</v>
      </c>
      <c r="F6" s="8" t="s">
        <v>9</v>
      </c>
      <c r="G6" s="91" t="s">
        <v>10</v>
      </c>
      <c r="H6" s="91" t="s">
        <v>6</v>
      </c>
      <c r="I6" s="91" t="s">
        <v>7</v>
      </c>
      <c r="J6" s="91" t="s">
        <v>8</v>
      </c>
      <c r="K6" s="91" t="s">
        <v>9</v>
      </c>
      <c r="L6" s="91" t="s">
        <v>10</v>
      </c>
    </row>
    <row r="7" spans="1:13" s="14" customFormat="1">
      <c r="A7" s="10">
        <v>1</v>
      </c>
      <c r="B7" s="11" t="s">
        <v>203</v>
      </c>
      <c r="C7" s="12">
        <v>0</v>
      </c>
      <c r="D7" s="12">
        <v>0</v>
      </c>
      <c r="E7" s="12">
        <v>259523.85759999999</v>
      </c>
      <c r="F7" s="12">
        <v>0</v>
      </c>
      <c r="G7" s="12">
        <v>259523.85759999999</v>
      </c>
      <c r="H7" s="13" t="s">
        <v>205</v>
      </c>
      <c r="I7" s="13" t="s">
        <v>205</v>
      </c>
      <c r="J7" s="13">
        <v>401.14574763440856</v>
      </c>
      <c r="K7" s="13" t="s">
        <v>205</v>
      </c>
      <c r="L7" s="13">
        <v>401.14574763440856</v>
      </c>
    </row>
    <row r="8" spans="1:13" s="14" customFormat="1">
      <c r="A8" s="15"/>
      <c r="B8" s="16" t="s">
        <v>204</v>
      </c>
      <c r="C8" s="17"/>
      <c r="D8" s="17"/>
      <c r="E8" s="17">
        <v>259523.85759999999</v>
      </c>
      <c r="F8" s="17"/>
      <c r="G8" s="17">
        <v>259523.85759999999</v>
      </c>
      <c r="H8" s="17"/>
      <c r="I8" s="17"/>
      <c r="J8" s="17">
        <v>401.14574763440856</v>
      </c>
      <c r="K8" s="17"/>
      <c r="L8" s="17">
        <v>401.14574763440856</v>
      </c>
    </row>
    <row r="9" spans="1:13" s="14" customFormat="1">
      <c r="A9" s="10">
        <v>2</v>
      </c>
      <c r="B9" s="11" t="s">
        <v>11</v>
      </c>
      <c r="C9" s="12">
        <v>641858.11210000003</v>
      </c>
      <c r="D9" s="12">
        <v>125127.5742</v>
      </c>
      <c r="E9" s="12">
        <v>1538605.7272000001</v>
      </c>
      <c r="F9" s="12">
        <v>435629.33240000001</v>
      </c>
      <c r="G9" s="12">
        <v>2741220.7459000004</v>
      </c>
      <c r="H9" s="13">
        <v>992.11939370295693</v>
      </c>
      <c r="I9" s="13">
        <v>193.40955689516127</v>
      </c>
      <c r="J9" s="13">
        <v>2378.2212181182795</v>
      </c>
      <c r="K9" s="13">
        <v>673.35179067204297</v>
      </c>
      <c r="L9" s="13">
        <v>4237.1019593884403</v>
      </c>
    </row>
    <row r="10" spans="1:13" s="14" customFormat="1">
      <c r="A10" s="15"/>
      <c r="B10" s="16" t="s">
        <v>13</v>
      </c>
      <c r="C10" s="17">
        <v>641858.11210000003</v>
      </c>
      <c r="D10" s="17">
        <v>125127.5742</v>
      </c>
      <c r="E10" s="17">
        <v>1538605.7272000001</v>
      </c>
      <c r="F10" s="17">
        <v>435629.33240000001</v>
      </c>
      <c r="G10" s="17">
        <v>2741220.7459000004</v>
      </c>
      <c r="H10" s="17">
        <v>992.11939370295693</v>
      </c>
      <c r="I10" s="17"/>
      <c r="J10" s="17">
        <v>2378.2212181182795</v>
      </c>
      <c r="K10" s="17">
        <v>673.35179067204297</v>
      </c>
      <c r="L10" s="17">
        <v>4237.1019593884403</v>
      </c>
    </row>
    <row r="11" spans="1:13" s="14" customFormat="1">
      <c r="A11" s="18">
        <v>3</v>
      </c>
      <c r="B11" s="19" t="s">
        <v>12</v>
      </c>
      <c r="C11" s="20">
        <v>0</v>
      </c>
      <c r="D11" s="20">
        <v>0</v>
      </c>
      <c r="E11" s="20">
        <v>456483.92810000002</v>
      </c>
      <c r="F11" s="20">
        <v>678932.94889999996</v>
      </c>
      <c r="G11" s="20">
        <v>1135416.8769999999</v>
      </c>
      <c r="H11" s="21" t="s">
        <v>205</v>
      </c>
      <c r="I11" s="21" t="s">
        <v>205</v>
      </c>
      <c r="J11" s="21">
        <v>705.58671682123656</v>
      </c>
      <c r="K11" s="21">
        <v>1049.4259290793009</v>
      </c>
      <c r="L11" s="21">
        <v>1755.0126459005373</v>
      </c>
    </row>
    <row r="12" spans="1:13" s="14" customFormat="1">
      <c r="A12" s="16"/>
      <c r="B12" s="16" t="s">
        <v>16</v>
      </c>
      <c r="C12" s="17"/>
      <c r="D12" s="17"/>
      <c r="E12" s="17">
        <v>25106.616045500003</v>
      </c>
      <c r="F12" s="17">
        <v>339466.47444999998</v>
      </c>
      <c r="G12" s="17">
        <v>364573.09049549996</v>
      </c>
      <c r="H12" s="17"/>
      <c r="I12" s="17"/>
      <c r="J12" s="17">
        <v>38.807269425168009</v>
      </c>
      <c r="K12" s="17">
        <v>524.71296453965044</v>
      </c>
      <c r="L12" s="17">
        <v>563.52023396481843</v>
      </c>
    </row>
    <row r="13" spans="1:13" s="14" customFormat="1">
      <c r="A13" s="16"/>
      <c r="B13" s="16" t="s">
        <v>18</v>
      </c>
      <c r="C13" s="17"/>
      <c r="D13" s="17"/>
      <c r="E13" s="17">
        <v>264760.67829800001</v>
      </c>
      <c r="F13" s="17">
        <v>332677.14496099995</v>
      </c>
      <c r="G13" s="17">
        <v>597437.82325899997</v>
      </c>
      <c r="H13" s="17"/>
      <c r="I13" s="17"/>
      <c r="J13" s="17">
        <v>409.24029575631721</v>
      </c>
      <c r="K13" s="17">
        <v>514.21870524885742</v>
      </c>
      <c r="L13" s="17">
        <v>923.45900100517463</v>
      </c>
    </row>
    <row r="14" spans="1:13" s="14" customFormat="1">
      <c r="A14" s="16"/>
      <c r="B14" s="16" t="s">
        <v>20</v>
      </c>
      <c r="C14" s="17"/>
      <c r="D14" s="17"/>
      <c r="E14" s="17">
        <v>50213.232091000005</v>
      </c>
      <c r="F14" s="17">
        <v>6789.3294889999997</v>
      </c>
      <c r="G14" s="17">
        <v>57002.561580000009</v>
      </c>
      <c r="H14" s="17"/>
      <c r="I14" s="17"/>
      <c r="J14" s="17">
        <v>77.614538850336018</v>
      </c>
      <c r="K14" s="17">
        <v>10.494259290793011</v>
      </c>
      <c r="L14" s="17">
        <v>88.108798141129029</v>
      </c>
    </row>
    <row r="15" spans="1:13" s="14" customFormat="1">
      <c r="A15" s="22"/>
      <c r="B15" s="22" t="s">
        <v>22</v>
      </c>
      <c r="C15" s="17"/>
      <c r="D15" s="17"/>
      <c r="E15" s="17">
        <v>116403.4016655</v>
      </c>
      <c r="F15" s="17"/>
      <c r="G15" s="17">
        <v>116403.4016655</v>
      </c>
      <c r="H15" s="17"/>
      <c r="I15" s="17"/>
      <c r="J15" s="17">
        <v>179.92461278941531</v>
      </c>
      <c r="K15" s="17"/>
      <c r="L15" s="17">
        <v>179.92461278941531</v>
      </c>
    </row>
    <row r="16" spans="1:13" s="14" customFormat="1">
      <c r="A16" s="23">
        <v>4</v>
      </c>
      <c r="B16" s="24" t="s">
        <v>14</v>
      </c>
      <c r="C16" s="25">
        <v>5987586.1431999998</v>
      </c>
      <c r="D16" s="25">
        <v>0</v>
      </c>
      <c r="E16" s="25">
        <v>1116879.4586</v>
      </c>
      <c r="F16" s="25">
        <v>1232738.3236</v>
      </c>
      <c r="G16" s="25">
        <v>8337203.9254000001</v>
      </c>
      <c r="H16" s="26">
        <v>9255.0054632795691</v>
      </c>
      <c r="I16" s="26" t="s">
        <v>205</v>
      </c>
      <c r="J16" s="26">
        <v>1726.3593782123655</v>
      </c>
      <c r="K16" s="26">
        <v>1905.4423012634409</v>
      </c>
      <c r="L16" s="26">
        <v>12886.807142755377</v>
      </c>
    </row>
    <row r="17" spans="1:12" s="14" customFormat="1">
      <c r="A17" s="16"/>
      <c r="B17" s="16" t="s">
        <v>25</v>
      </c>
      <c r="C17" s="17"/>
      <c r="D17" s="17"/>
      <c r="E17" s="17">
        <v>1116879.4586</v>
      </c>
      <c r="F17" s="17">
        <v>1232738.3236</v>
      </c>
      <c r="G17" s="17">
        <v>2349617.7822000002</v>
      </c>
      <c r="H17" s="17"/>
      <c r="I17" s="17"/>
      <c r="J17" s="17">
        <v>1726.3593782123655</v>
      </c>
      <c r="K17" s="17">
        <v>1905.4423012634409</v>
      </c>
      <c r="L17" s="17">
        <v>3631.8016794758064</v>
      </c>
    </row>
    <row r="18" spans="1:12" s="14" customFormat="1">
      <c r="A18" s="16"/>
      <c r="B18" s="16" t="s">
        <v>209</v>
      </c>
      <c r="C18" s="17">
        <v>5987586.1431999998</v>
      </c>
      <c r="D18" s="17"/>
      <c r="E18" s="17"/>
      <c r="F18" s="17"/>
      <c r="G18" s="17">
        <v>5987586.1431999998</v>
      </c>
      <c r="H18" s="17">
        <v>9255.0054632795691</v>
      </c>
      <c r="I18" s="17"/>
      <c r="J18" s="17"/>
      <c r="K18" s="17"/>
      <c r="L18" s="17"/>
    </row>
    <row r="19" spans="1:12" s="14" customFormat="1">
      <c r="A19" s="23">
        <v>5</v>
      </c>
      <c r="B19" s="24" t="s">
        <v>15</v>
      </c>
      <c r="C19" s="25">
        <v>653443.99860000005</v>
      </c>
      <c r="D19" s="25">
        <v>11585.886500000001</v>
      </c>
      <c r="E19" s="25">
        <v>1958014.8184999998</v>
      </c>
      <c r="F19" s="25">
        <v>813329.23230000003</v>
      </c>
      <c r="G19" s="25">
        <v>3436373.9358999999</v>
      </c>
      <c r="H19" s="26">
        <v>1010.0276860080645</v>
      </c>
      <c r="I19" s="26">
        <v>17.908292305107526</v>
      </c>
      <c r="J19" s="26">
        <v>3026.5013995631716</v>
      </c>
      <c r="K19" s="26">
        <v>1257.1621198185485</v>
      </c>
      <c r="L19" s="26">
        <v>5311.5994976948923</v>
      </c>
    </row>
    <row r="20" spans="1:12" s="14" customFormat="1">
      <c r="A20" s="16"/>
      <c r="B20" s="16" t="s">
        <v>28</v>
      </c>
      <c r="C20" s="17">
        <v>653443.99860000005</v>
      </c>
      <c r="D20" s="17">
        <v>11585.886500000001</v>
      </c>
      <c r="E20" s="17">
        <v>893679</v>
      </c>
      <c r="F20" s="17">
        <v>112474</v>
      </c>
      <c r="G20" s="17">
        <v>1671182.8851000001</v>
      </c>
      <c r="H20" s="17">
        <v>1010.0276860080645</v>
      </c>
      <c r="I20" s="17"/>
      <c r="J20" s="17">
        <v>1381.3586693548386</v>
      </c>
      <c r="K20" s="17">
        <v>173.85094086021505</v>
      </c>
      <c r="L20" s="17">
        <v>2565.2372962231179</v>
      </c>
    </row>
    <row r="21" spans="1:12" s="14" customFormat="1">
      <c r="A21" s="16"/>
      <c r="B21" s="16" t="s">
        <v>30</v>
      </c>
      <c r="C21" s="17"/>
      <c r="D21" s="17"/>
      <c r="E21" s="17">
        <v>1064335.8184999998</v>
      </c>
      <c r="F21" s="17">
        <v>700855.23230000003</v>
      </c>
      <c r="G21" s="17">
        <v>1765191.0507999999</v>
      </c>
      <c r="H21" s="17"/>
      <c r="I21" s="17"/>
      <c r="J21" s="17">
        <v>1645.142730208333</v>
      </c>
      <c r="K21" s="17">
        <v>1083.3111789583334</v>
      </c>
      <c r="L21" s="17">
        <v>2728.4539091666666</v>
      </c>
    </row>
    <row r="22" spans="1:12" s="14" customFormat="1">
      <c r="A22" s="23">
        <v>6</v>
      </c>
      <c r="B22" s="24" t="s">
        <v>17</v>
      </c>
      <c r="C22" s="25">
        <v>282695.63059999997</v>
      </c>
      <c r="D22" s="25">
        <v>113541.68769999999</v>
      </c>
      <c r="E22" s="25">
        <v>4353976.1467000004</v>
      </c>
      <c r="F22" s="25">
        <v>1941794.5774000001</v>
      </c>
      <c r="G22" s="25">
        <v>6692008.0424000006</v>
      </c>
      <c r="H22" s="26">
        <v>436.96233224462355</v>
      </c>
      <c r="I22" s="26">
        <v>175.50126459005375</v>
      </c>
      <c r="J22" s="26">
        <v>6729.9362482594088</v>
      </c>
      <c r="K22" s="26">
        <v>3001.4297903360216</v>
      </c>
      <c r="L22" s="26">
        <v>10343.829635430107</v>
      </c>
    </row>
    <row r="23" spans="1:12" s="14" customFormat="1">
      <c r="A23" s="16"/>
      <c r="B23" s="16" t="s">
        <v>33</v>
      </c>
      <c r="C23" s="17">
        <v>282695.63059999997</v>
      </c>
      <c r="D23" s="17">
        <v>113541.68769999999</v>
      </c>
      <c r="E23" s="17">
        <v>1393272.1467000004</v>
      </c>
      <c r="F23" s="17">
        <v>116507.57740000007</v>
      </c>
      <c r="G23" s="17">
        <v>1906017.0424000004</v>
      </c>
      <c r="H23" s="17">
        <v>436.96233224462355</v>
      </c>
      <c r="I23" s="17">
        <v>175.50126459005375</v>
      </c>
      <c r="J23" s="17">
        <v>2153.5792590120973</v>
      </c>
      <c r="K23" s="17">
        <v>180.08563711021515</v>
      </c>
      <c r="L23" s="17">
        <v>2946.1284929569897</v>
      </c>
    </row>
    <row r="24" spans="1:12" s="14" customFormat="1">
      <c r="A24" s="16"/>
      <c r="B24" s="16" t="s">
        <v>35</v>
      </c>
      <c r="C24" s="17"/>
      <c r="D24" s="17"/>
      <c r="E24" s="17">
        <v>1262653</v>
      </c>
      <c r="F24" s="17">
        <v>1009733</v>
      </c>
      <c r="G24" s="17">
        <v>2272386</v>
      </c>
      <c r="H24" s="17"/>
      <c r="I24" s="17"/>
      <c r="J24" s="17">
        <v>1951.6813844086021</v>
      </c>
      <c r="K24" s="17">
        <v>1560.7432123655913</v>
      </c>
      <c r="L24" s="17">
        <v>3512.4245967741936</v>
      </c>
    </row>
    <row r="25" spans="1:12" s="14" customFormat="1">
      <c r="A25" s="16"/>
      <c r="B25" s="16" t="s">
        <v>37</v>
      </c>
      <c r="C25" s="17"/>
      <c r="D25" s="17"/>
      <c r="E25" s="17">
        <v>1436812</v>
      </c>
      <c r="F25" s="17">
        <v>524285</v>
      </c>
      <c r="G25" s="17">
        <v>1961097</v>
      </c>
      <c r="H25" s="17"/>
      <c r="I25" s="17"/>
      <c r="J25" s="17">
        <v>2220.87876344086</v>
      </c>
      <c r="K25" s="17">
        <v>810.38676075268802</v>
      </c>
      <c r="L25" s="17">
        <v>3031.2655241935481</v>
      </c>
    </row>
    <row r="26" spans="1:12" s="14" customFormat="1" ht="15.75" customHeight="1">
      <c r="A26" s="16"/>
      <c r="B26" s="16" t="s">
        <v>39</v>
      </c>
      <c r="C26" s="17"/>
      <c r="D26" s="17"/>
      <c r="E26" s="17">
        <v>261239</v>
      </c>
      <c r="F26" s="17">
        <v>291269</v>
      </c>
      <c r="G26" s="17">
        <v>552508</v>
      </c>
      <c r="H26" s="17"/>
      <c r="I26" s="17"/>
      <c r="J26" s="17">
        <v>403.79684139784945</v>
      </c>
      <c r="K26" s="17">
        <v>450.21418010752683</v>
      </c>
      <c r="L26" s="17">
        <v>854.01102150537622</v>
      </c>
    </row>
    <row r="27" spans="1:12" s="14" customFormat="1">
      <c r="A27" s="23">
        <v>7</v>
      </c>
      <c r="B27" s="24" t="s">
        <v>19</v>
      </c>
      <c r="C27" s="25">
        <v>9268.7092000000011</v>
      </c>
      <c r="D27" s="25">
        <v>0</v>
      </c>
      <c r="E27" s="25">
        <v>1038095.4304</v>
      </c>
      <c r="F27" s="25">
        <v>1033461.0758000001</v>
      </c>
      <c r="G27" s="25">
        <v>2080825.2154000001</v>
      </c>
      <c r="H27" s="26">
        <v>14.326633844086023</v>
      </c>
      <c r="I27" s="26" t="s">
        <v>205</v>
      </c>
      <c r="J27" s="26">
        <v>1604.5829905376343</v>
      </c>
      <c r="K27" s="26">
        <v>1597.4196736155914</v>
      </c>
      <c r="L27" s="26">
        <v>3216.3292979973116</v>
      </c>
    </row>
    <row r="28" spans="1:12" s="14" customFormat="1">
      <c r="A28" s="16"/>
      <c r="B28" s="16" t="s">
        <v>42</v>
      </c>
      <c r="C28" s="17">
        <v>9268.7092000000011</v>
      </c>
      <c r="D28" s="17"/>
      <c r="E28" s="17">
        <v>48790.485228799997</v>
      </c>
      <c r="F28" s="17">
        <v>72342.27530600001</v>
      </c>
      <c r="G28" s="17">
        <v>130401.4697348</v>
      </c>
      <c r="H28" s="17">
        <v>14.326633844086023</v>
      </c>
      <c r="I28" s="17"/>
      <c r="J28" s="17">
        <v>75.415400555268803</v>
      </c>
      <c r="K28" s="17">
        <v>111.81937715309139</v>
      </c>
      <c r="L28" s="17">
        <v>201.5614115524462</v>
      </c>
    </row>
    <row r="29" spans="1:12" s="14" customFormat="1">
      <c r="A29" s="16"/>
      <c r="B29" s="16" t="s">
        <v>44</v>
      </c>
      <c r="C29" s="17"/>
      <c r="D29" s="17"/>
      <c r="E29" s="17">
        <v>349838.16004480002</v>
      </c>
      <c r="F29" s="17">
        <v>276967.56831440004</v>
      </c>
      <c r="G29" s="17">
        <v>626805.72835920006</v>
      </c>
      <c r="H29" s="17"/>
      <c r="I29" s="17"/>
      <c r="J29" s="17">
        <v>540.74446781118274</v>
      </c>
      <c r="K29" s="17">
        <v>428.1084725289785</v>
      </c>
      <c r="L29" s="17">
        <v>968.85294034016124</v>
      </c>
    </row>
    <row r="30" spans="1:12" s="14" customFormat="1">
      <c r="A30" s="16"/>
      <c r="B30" s="16" t="s">
        <v>46</v>
      </c>
      <c r="C30" s="17"/>
      <c r="D30" s="17"/>
      <c r="E30" s="17">
        <v>58133.344102399999</v>
      </c>
      <c r="F30" s="17">
        <v>35137.676577200007</v>
      </c>
      <c r="G30" s="17">
        <v>93271.020679600013</v>
      </c>
      <c r="H30" s="17"/>
      <c r="I30" s="17"/>
      <c r="J30" s="17">
        <v>89.856647470107518</v>
      </c>
      <c r="K30" s="17">
        <v>54.312268902930114</v>
      </c>
      <c r="L30" s="17">
        <v>144.16891637303763</v>
      </c>
    </row>
    <row r="31" spans="1:12" s="14" customFormat="1">
      <c r="A31" s="16"/>
      <c r="B31" s="16" t="s">
        <v>48</v>
      </c>
      <c r="C31" s="17"/>
      <c r="D31" s="17"/>
      <c r="E31" s="17">
        <v>17647.6223168</v>
      </c>
      <c r="F31" s="17">
        <v>24803.065819200005</v>
      </c>
      <c r="G31" s="17">
        <v>42450.688136000004</v>
      </c>
      <c r="H31" s="17"/>
      <c r="I31" s="17"/>
      <c r="J31" s="17">
        <v>27.277910839139782</v>
      </c>
      <c r="K31" s="17">
        <v>38.338072166774197</v>
      </c>
      <c r="L31" s="17">
        <v>65.615983005913975</v>
      </c>
    </row>
    <row r="32" spans="1:12" s="14" customFormat="1">
      <c r="A32" s="16"/>
      <c r="B32" s="16" t="s">
        <v>50</v>
      </c>
      <c r="C32" s="17"/>
      <c r="D32" s="17"/>
      <c r="E32" s="17">
        <v>563685.8187072</v>
      </c>
      <c r="F32" s="17">
        <v>624210.48978320009</v>
      </c>
      <c r="G32" s="17">
        <v>1187896.3084904002</v>
      </c>
      <c r="H32" s="17"/>
      <c r="I32" s="17"/>
      <c r="J32" s="17">
        <v>871.28856386193547</v>
      </c>
      <c r="K32" s="17">
        <v>964.84148286381719</v>
      </c>
      <c r="L32" s="17">
        <v>1836.1300467257527</v>
      </c>
    </row>
    <row r="33" spans="1:12" s="14" customFormat="1">
      <c r="A33" s="23">
        <v>8</v>
      </c>
      <c r="B33" s="24" t="s">
        <v>21</v>
      </c>
      <c r="C33" s="25">
        <v>764668.50899999996</v>
      </c>
      <c r="D33" s="25">
        <v>0</v>
      </c>
      <c r="E33" s="25">
        <v>1751786.0388</v>
      </c>
      <c r="F33" s="25">
        <v>1900085.3860000002</v>
      </c>
      <c r="G33" s="25">
        <v>4416539.9337999998</v>
      </c>
      <c r="H33" s="26">
        <v>1181.9472921370966</v>
      </c>
      <c r="I33" s="26" t="s">
        <v>205</v>
      </c>
      <c r="J33" s="26">
        <v>2707.7337965322581</v>
      </c>
      <c r="K33" s="26">
        <v>2936.9599380376349</v>
      </c>
      <c r="L33" s="26">
        <v>6826.6410267069896</v>
      </c>
    </row>
    <row r="34" spans="1:12" s="14" customFormat="1" ht="14.25" customHeight="1">
      <c r="A34" s="16"/>
      <c r="B34" s="16" t="s">
        <v>53</v>
      </c>
      <c r="C34" s="17">
        <v>764668.50899999996</v>
      </c>
      <c r="D34" s="17"/>
      <c r="E34" s="17">
        <v>1751786.0388</v>
      </c>
      <c r="F34" s="17">
        <v>1900085.3860000002</v>
      </c>
      <c r="G34" s="17">
        <v>4416539.9337999998</v>
      </c>
      <c r="H34" s="17">
        <v>1181.9472921370966</v>
      </c>
      <c r="I34" s="17"/>
      <c r="J34" s="17">
        <v>2707.7337965322581</v>
      </c>
      <c r="K34" s="17">
        <v>2936.9599380376349</v>
      </c>
      <c r="L34" s="17">
        <v>6826.6410267069896</v>
      </c>
    </row>
    <row r="35" spans="1:12" s="14" customFormat="1">
      <c r="A35" s="23">
        <v>9</v>
      </c>
      <c r="B35" s="24" t="s">
        <v>23</v>
      </c>
      <c r="C35" s="25">
        <v>0</v>
      </c>
      <c r="D35" s="25">
        <v>0</v>
      </c>
      <c r="E35" s="25">
        <v>1920939.9817000001</v>
      </c>
      <c r="F35" s="25">
        <v>692836.01269999996</v>
      </c>
      <c r="G35" s="25">
        <v>2613775.9944000002</v>
      </c>
      <c r="H35" s="26" t="s">
        <v>205</v>
      </c>
      <c r="I35" s="26" t="s">
        <v>205</v>
      </c>
      <c r="J35" s="26">
        <v>2969.194864186828</v>
      </c>
      <c r="K35" s="26">
        <v>1070.9158798454298</v>
      </c>
      <c r="L35" s="26">
        <v>4040.1107440322576</v>
      </c>
    </row>
    <row r="36" spans="1:12" s="14" customFormat="1">
      <c r="A36" s="16"/>
      <c r="B36" s="16" t="s">
        <v>56</v>
      </c>
      <c r="C36" s="17"/>
      <c r="D36" s="17"/>
      <c r="E36" s="17">
        <v>1920939.9817000001</v>
      </c>
      <c r="F36" s="17">
        <v>692836.01269999996</v>
      </c>
      <c r="G36" s="17">
        <v>2613775.9944000002</v>
      </c>
      <c r="H36" s="17"/>
      <c r="I36" s="17"/>
      <c r="J36" s="17">
        <v>2969.194864186828</v>
      </c>
      <c r="K36" s="17">
        <v>1070.9158798454298</v>
      </c>
      <c r="L36" s="17">
        <v>4040.1107440322576</v>
      </c>
    </row>
    <row r="37" spans="1:12" s="14" customFormat="1">
      <c r="A37" s="23">
        <v>10</v>
      </c>
      <c r="B37" s="24" t="s">
        <v>24</v>
      </c>
      <c r="C37" s="25">
        <v>2803784.5329999998</v>
      </c>
      <c r="D37" s="25">
        <v>507461.82870000001</v>
      </c>
      <c r="E37" s="25">
        <v>2312542.9453999996</v>
      </c>
      <c r="F37" s="25">
        <v>956994.22490000003</v>
      </c>
      <c r="G37" s="25">
        <v>6580783.5319999997</v>
      </c>
      <c r="H37" s="26">
        <v>4333.8067378360211</v>
      </c>
      <c r="I37" s="26">
        <v>784.38320296370966</v>
      </c>
      <c r="J37" s="26">
        <v>3574.4951440994614</v>
      </c>
      <c r="K37" s="26">
        <v>1479.2249444018814</v>
      </c>
      <c r="L37" s="26">
        <v>10171.910029301074</v>
      </c>
    </row>
    <row r="38" spans="1:12" s="14" customFormat="1">
      <c r="A38" s="16"/>
      <c r="B38" s="16" t="s">
        <v>59</v>
      </c>
      <c r="C38" s="17">
        <v>2803784.5329999998</v>
      </c>
      <c r="D38" s="17">
        <v>507461.82870000001</v>
      </c>
      <c r="E38" s="17">
        <v>2312542.9453999996</v>
      </c>
      <c r="F38" s="17">
        <v>956994.22490000003</v>
      </c>
      <c r="G38" s="17">
        <v>6580783.5319999997</v>
      </c>
      <c r="H38" s="17"/>
      <c r="I38" s="17"/>
      <c r="J38" s="17">
        <v>3574.4951440994614</v>
      </c>
      <c r="K38" s="17">
        <v>1479.2249444018814</v>
      </c>
      <c r="L38" s="17">
        <v>5053.7200885013426</v>
      </c>
    </row>
    <row r="39" spans="1:12" s="14" customFormat="1">
      <c r="A39" s="16"/>
      <c r="B39" s="16" t="s">
        <v>209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 s="14" customFormat="1">
      <c r="A40" s="23">
        <v>11</v>
      </c>
      <c r="B40" s="24" t="s">
        <v>26</v>
      </c>
      <c r="C40" s="25">
        <v>0</v>
      </c>
      <c r="D40" s="25">
        <v>30123.304899999996</v>
      </c>
      <c r="E40" s="25">
        <v>933822.45189999999</v>
      </c>
      <c r="F40" s="25">
        <v>1429698.3940999999</v>
      </c>
      <c r="G40" s="25">
        <v>2393644.1508999998</v>
      </c>
      <c r="H40" s="26" t="s">
        <v>205</v>
      </c>
      <c r="I40" s="26">
        <v>46.561559993279566</v>
      </c>
      <c r="J40" s="26">
        <v>1443.4083597916665</v>
      </c>
      <c r="K40" s="26">
        <v>2209.8832704502684</v>
      </c>
      <c r="L40" s="26">
        <v>3699.8531902352142</v>
      </c>
    </row>
    <row r="41" spans="1:12" s="14" customFormat="1">
      <c r="A41" s="16"/>
      <c r="B41" s="16" t="s">
        <v>68</v>
      </c>
      <c r="C41" s="17"/>
      <c r="D41" s="17">
        <v>30123.304899999996</v>
      </c>
      <c r="E41" s="17">
        <v>933822.45189999999</v>
      </c>
      <c r="F41" s="17">
        <v>1429698.3940999999</v>
      </c>
      <c r="G41" s="17">
        <v>2393644.1508999998</v>
      </c>
      <c r="H41" s="17"/>
      <c r="I41" s="17">
        <v>46.561559993279566</v>
      </c>
      <c r="J41" s="17">
        <v>1443.4083597916665</v>
      </c>
      <c r="K41" s="17">
        <v>2209.8832704502684</v>
      </c>
      <c r="L41" s="17">
        <v>3699.8531902352142</v>
      </c>
    </row>
    <row r="42" spans="1:12" s="14" customFormat="1">
      <c r="A42" s="23">
        <v>12</v>
      </c>
      <c r="B42" s="24" t="s">
        <v>27</v>
      </c>
      <c r="C42" s="25">
        <v>9400788.3060999997</v>
      </c>
      <c r="D42" s="25">
        <v>1304570.8199</v>
      </c>
      <c r="E42" s="25">
        <v>19957848.084899999</v>
      </c>
      <c r="F42" s="25">
        <v>4001765.1971</v>
      </c>
      <c r="G42" s="25">
        <v>34664972.408</v>
      </c>
      <c r="H42" s="28">
        <v>14530.788376364246</v>
      </c>
      <c r="I42" s="28">
        <v>2016.4737135551072</v>
      </c>
      <c r="J42" s="26">
        <v>30848.824324778223</v>
      </c>
      <c r="K42" s="26">
        <v>6185.5241621841396</v>
      </c>
      <c r="L42" s="26">
        <v>53581.610576881721</v>
      </c>
    </row>
    <row r="43" spans="1:12" s="14" customFormat="1">
      <c r="A43" s="22"/>
      <c r="B43" s="22" t="s">
        <v>71</v>
      </c>
      <c r="C43" s="17">
        <v>447170.3060999997</v>
      </c>
      <c r="D43" s="17">
        <v>1304570.8199</v>
      </c>
      <c r="E43" s="17">
        <v>19957848.084899999</v>
      </c>
      <c r="F43" s="17">
        <v>4001765.1971</v>
      </c>
      <c r="G43" s="17">
        <v>25711354.408</v>
      </c>
      <c r="H43" s="17">
        <v>691.19066131048339</v>
      </c>
      <c r="I43" s="17">
        <v>2016.4737135551072</v>
      </c>
      <c r="J43" s="17">
        <v>30848.824324778223</v>
      </c>
      <c r="K43" s="17">
        <v>6185.5241621841396</v>
      </c>
      <c r="L43" s="17">
        <v>39742.012861827956</v>
      </c>
    </row>
    <row r="44" spans="1:12" s="14" customFormat="1">
      <c r="A44" s="22"/>
      <c r="B44" s="22" t="s">
        <v>73</v>
      </c>
      <c r="C44" s="17">
        <v>8953618</v>
      </c>
      <c r="D44" s="17"/>
      <c r="E44" s="30"/>
      <c r="F44" s="30"/>
      <c r="G44" s="17">
        <v>8953618</v>
      </c>
      <c r="H44" s="17">
        <v>13839.597715053764</v>
      </c>
      <c r="I44" s="31"/>
      <c r="J44" s="31"/>
      <c r="K44" s="31"/>
      <c r="L44" s="31">
        <v>13839.597715053764</v>
      </c>
    </row>
    <row r="45" spans="1:12" s="14" customFormat="1">
      <c r="A45" s="23">
        <v>13</v>
      </c>
      <c r="B45" s="24" t="s">
        <v>29</v>
      </c>
      <c r="C45" s="32">
        <v>0</v>
      </c>
      <c r="D45" s="32">
        <v>0</v>
      </c>
      <c r="E45" s="32">
        <v>185374.18400000001</v>
      </c>
      <c r="F45" s="32">
        <v>37074.836800000005</v>
      </c>
      <c r="G45" s="32">
        <v>222449.0208</v>
      </c>
      <c r="H45" s="33" t="s">
        <v>205</v>
      </c>
      <c r="I45" s="33" t="s">
        <v>205</v>
      </c>
      <c r="J45" s="33">
        <v>286.53267688172042</v>
      </c>
      <c r="K45" s="33">
        <v>57.306535376344094</v>
      </c>
      <c r="L45" s="33">
        <v>343.83921225806449</v>
      </c>
    </row>
    <row r="46" spans="1:12" s="14" customFormat="1">
      <c r="A46" s="22"/>
      <c r="B46" s="22" t="s">
        <v>76</v>
      </c>
      <c r="C46" s="17"/>
      <c r="D46" s="17"/>
      <c r="E46" s="17">
        <v>185374.18400000001</v>
      </c>
      <c r="F46" s="17">
        <v>37074.836800000005</v>
      </c>
      <c r="G46" s="17">
        <v>222449.0208</v>
      </c>
      <c r="H46" s="17"/>
      <c r="I46" s="17"/>
      <c r="J46" s="17"/>
      <c r="K46" s="17"/>
      <c r="L46" s="17"/>
    </row>
    <row r="47" spans="1:12" s="14" customFormat="1">
      <c r="A47" s="23">
        <v>14</v>
      </c>
      <c r="B47" s="24" t="s">
        <v>31</v>
      </c>
      <c r="C47" s="25">
        <v>0</v>
      </c>
      <c r="D47" s="25">
        <v>0</v>
      </c>
      <c r="E47" s="25">
        <v>991751.88439999998</v>
      </c>
      <c r="F47" s="25">
        <v>530633.6017</v>
      </c>
      <c r="G47" s="25">
        <v>1522385.4860999999</v>
      </c>
      <c r="H47" s="28" t="s">
        <v>205</v>
      </c>
      <c r="I47" s="28" t="s">
        <v>205</v>
      </c>
      <c r="J47" s="26">
        <v>1532.9498213172042</v>
      </c>
      <c r="K47" s="26">
        <v>820.1997875739246</v>
      </c>
      <c r="L47" s="26">
        <v>2353.149608891129</v>
      </c>
    </row>
    <row r="48" spans="1:12" s="14" customFormat="1">
      <c r="A48" s="22"/>
      <c r="B48" s="22" t="s">
        <v>79</v>
      </c>
      <c r="C48" s="17"/>
      <c r="D48" s="17"/>
      <c r="E48" s="17">
        <v>991751.88439999998</v>
      </c>
      <c r="F48" s="17">
        <v>530633.6017</v>
      </c>
      <c r="G48" s="17">
        <v>1522385.4860999999</v>
      </c>
      <c r="H48" s="17"/>
      <c r="I48" s="17"/>
      <c r="J48" s="17">
        <v>1532.9498213172042</v>
      </c>
      <c r="K48" s="17">
        <v>820.1997875739246</v>
      </c>
      <c r="L48" s="17">
        <v>2353.149608891129</v>
      </c>
    </row>
    <row r="49" spans="1:13" s="14" customFormat="1">
      <c r="A49" s="23">
        <v>15</v>
      </c>
      <c r="B49" s="24" t="s">
        <v>32</v>
      </c>
      <c r="C49" s="25">
        <v>0</v>
      </c>
      <c r="D49" s="25">
        <v>0</v>
      </c>
      <c r="E49" s="25">
        <v>2164243.5981999999</v>
      </c>
      <c r="F49" s="25">
        <v>595514.56609999994</v>
      </c>
      <c r="G49" s="25">
        <v>2759758.1642999998</v>
      </c>
      <c r="H49" s="26" t="s">
        <v>205</v>
      </c>
      <c r="I49" s="26" t="s">
        <v>205</v>
      </c>
      <c r="J49" s="26">
        <v>3345.2690025940851</v>
      </c>
      <c r="K49" s="26">
        <v>920.48622448252672</v>
      </c>
      <c r="L49" s="26">
        <v>4265.7552270766118</v>
      </c>
      <c r="M49" s="29"/>
    </row>
    <row r="50" spans="1:13" s="29" customFormat="1" ht="16.5" customHeight="1">
      <c r="A50" s="22"/>
      <c r="B50" s="22" t="s">
        <v>82</v>
      </c>
      <c r="C50" s="17"/>
      <c r="D50" s="17"/>
      <c r="E50" s="17">
        <v>865698.59819999989</v>
      </c>
      <c r="F50" s="17">
        <v>17865</v>
      </c>
      <c r="G50" s="17">
        <v>883563.59819999989</v>
      </c>
      <c r="H50" s="17"/>
      <c r="I50" s="17"/>
      <c r="J50" s="17">
        <v>1338.109392379032</v>
      </c>
      <c r="K50" s="17">
        <v>27.613911290322577</v>
      </c>
      <c r="L50" s="17">
        <v>1365.7233036693547</v>
      </c>
      <c r="M50" s="14"/>
    </row>
    <row r="51" spans="1:13" s="14" customFormat="1">
      <c r="A51" s="22"/>
      <c r="B51" s="22" t="s">
        <v>84</v>
      </c>
      <c r="C51" s="17"/>
      <c r="D51" s="17"/>
      <c r="E51" s="17">
        <v>216424</v>
      </c>
      <c r="F51" s="17">
        <v>416860.56609999994</v>
      </c>
      <c r="G51" s="17">
        <v>633284.56609999994</v>
      </c>
      <c r="H51" s="17"/>
      <c r="I51" s="17"/>
      <c r="J51" s="17">
        <v>335</v>
      </c>
      <c r="K51" s="17">
        <v>643.87231319220416</v>
      </c>
      <c r="L51" s="17">
        <v>978.87231319220416</v>
      </c>
    </row>
    <row r="52" spans="1:13" s="14" customFormat="1">
      <c r="A52" s="22"/>
      <c r="B52" s="22" t="s">
        <v>86</v>
      </c>
      <c r="C52" s="17"/>
      <c r="D52" s="17"/>
      <c r="E52" s="17">
        <v>173139</v>
      </c>
      <c r="F52" s="17">
        <v>160789</v>
      </c>
      <c r="G52" s="17">
        <v>333928</v>
      </c>
      <c r="H52" s="17"/>
      <c r="I52" s="17"/>
      <c r="J52" s="17">
        <v>268</v>
      </c>
      <c r="K52" s="17">
        <v>249</v>
      </c>
      <c r="L52" s="17">
        <v>517</v>
      </c>
    </row>
    <row r="53" spans="1:13" s="14" customFormat="1">
      <c r="A53" s="22"/>
      <c r="B53" s="22" t="s">
        <v>88</v>
      </c>
      <c r="C53" s="17"/>
      <c r="D53" s="17"/>
      <c r="E53" s="17">
        <v>649273</v>
      </c>
      <c r="F53" s="17">
        <v>0</v>
      </c>
      <c r="G53" s="17">
        <v>649273</v>
      </c>
      <c r="H53" s="17"/>
      <c r="I53" s="17"/>
      <c r="J53" s="17">
        <v>1004</v>
      </c>
      <c r="K53" s="17">
        <v>0</v>
      </c>
      <c r="L53" s="17">
        <v>1004</v>
      </c>
    </row>
    <row r="54" spans="1:13" s="14" customFormat="1">
      <c r="A54" s="22"/>
      <c r="B54" s="22" t="s">
        <v>90</v>
      </c>
      <c r="C54" s="17"/>
      <c r="D54" s="17"/>
      <c r="E54" s="17">
        <v>108212</v>
      </c>
      <c r="F54" s="17">
        <v>0</v>
      </c>
      <c r="G54" s="17">
        <v>108212</v>
      </c>
      <c r="H54" s="17"/>
      <c r="I54" s="17"/>
      <c r="J54" s="17">
        <v>167</v>
      </c>
      <c r="K54" s="17">
        <v>0</v>
      </c>
      <c r="L54" s="17">
        <v>167</v>
      </c>
    </row>
    <row r="55" spans="1:13" s="14" customFormat="1">
      <c r="A55" s="22"/>
      <c r="B55" s="22" t="s">
        <v>92</v>
      </c>
      <c r="C55" s="17"/>
      <c r="D55" s="17"/>
      <c r="E55" s="17">
        <v>151497</v>
      </c>
      <c r="F55" s="17">
        <v>0</v>
      </c>
      <c r="G55" s="17">
        <v>151497</v>
      </c>
      <c r="H55" s="17"/>
      <c r="I55" s="17"/>
      <c r="J55" s="17">
        <v>234</v>
      </c>
      <c r="K55" s="17">
        <v>0</v>
      </c>
      <c r="L55" s="17">
        <v>234</v>
      </c>
    </row>
    <row r="56" spans="1:13" s="14" customFormat="1">
      <c r="A56" s="18">
        <v>16</v>
      </c>
      <c r="B56" s="19" t="s">
        <v>34</v>
      </c>
      <c r="C56" s="20">
        <v>0</v>
      </c>
      <c r="D56" s="20">
        <v>0</v>
      </c>
      <c r="E56" s="20">
        <v>201594.42509999999</v>
      </c>
      <c r="F56" s="20">
        <v>373065.5453</v>
      </c>
      <c r="G56" s="20">
        <v>574659.97039999999</v>
      </c>
      <c r="H56" s="21" t="s">
        <v>205</v>
      </c>
      <c r="I56" s="21" t="s">
        <v>205</v>
      </c>
      <c r="J56" s="21">
        <v>311.60428610887095</v>
      </c>
      <c r="K56" s="21">
        <v>576.64701222446229</v>
      </c>
      <c r="L56" s="34">
        <v>888.25129833333324</v>
      </c>
    </row>
    <row r="57" spans="1:13" s="14" customFormat="1">
      <c r="A57" s="22"/>
      <c r="B57" s="22" t="s">
        <v>95</v>
      </c>
      <c r="C57" s="17"/>
      <c r="D57" s="17"/>
      <c r="E57" s="17">
        <v>201594.42509999999</v>
      </c>
      <c r="F57" s="17">
        <v>373065.5453</v>
      </c>
      <c r="G57" s="17">
        <v>574659.97039999999</v>
      </c>
      <c r="H57" s="17"/>
      <c r="I57" s="17"/>
      <c r="J57" s="17">
        <v>311.60428610887095</v>
      </c>
      <c r="K57" s="17">
        <v>576.64701222446229</v>
      </c>
      <c r="L57" s="17">
        <v>888.25129833333324</v>
      </c>
    </row>
    <row r="58" spans="1:13" s="14" customFormat="1" ht="14.25" customHeight="1">
      <c r="A58" s="23">
        <v>17</v>
      </c>
      <c r="B58" s="24" t="s">
        <v>36</v>
      </c>
      <c r="C58" s="25">
        <v>0</v>
      </c>
      <c r="D58" s="25">
        <v>0</v>
      </c>
      <c r="E58" s="25">
        <v>512096.18330000003</v>
      </c>
      <c r="F58" s="25">
        <v>324404.82199999999</v>
      </c>
      <c r="G58" s="25">
        <v>836501.00530000008</v>
      </c>
      <c r="H58" s="26" t="s">
        <v>205</v>
      </c>
      <c r="I58" s="26" t="s">
        <v>205</v>
      </c>
      <c r="J58" s="26">
        <v>791.54651988575267</v>
      </c>
      <c r="K58" s="26">
        <v>501.43218454301069</v>
      </c>
      <c r="L58" s="26">
        <v>1292.9787044287634</v>
      </c>
    </row>
    <row r="59" spans="1:13" s="14" customFormat="1">
      <c r="A59" s="22"/>
      <c r="B59" s="16" t="s">
        <v>98</v>
      </c>
      <c r="C59" s="17"/>
      <c r="D59" s="17"/>
      <c r="E59" s="17">
        <v>512096.18330000003</v>
      </c>
      <c r="F59" s="17">
        <v>324404.82199999999</v>
      </c>
      <c r="G59" s="17">
        <v>836501.00530000008</v>
      </c>
      <c r="H59" s="17"/>
      <c r="I59" s="17"/>
      <c r="J59" s="17">
        <v>791.54651988575267</v>
      </c>
      <c r="K59" s="17">
        <v>501.43218454301069</v>
      </c>
      <c r="L59" s="17">
        <v>1292.9787044287634</v>
      </c>
    </row>
    <row r="60" spans="1:13" s="14" customFormat="1">
      <c r="A60" s="23">
        <v>18</v>
      </c>
      <c r="B60" s="24" t="s">
        <v>38</v>
      </c>
      <c r="C60" s="25">
        <v>0</v>
      </c>
      <c r="D60" s="25">
        <v>0</v>
      </c>
      <c r="E60" s="25">
        <v>567708.43849999993</v>
      </c>
      <c r="F60" s="25">
        <v>600148.92070000002</v>
      </c>
      <c r="G60" s="25">
        <v>1167857.3591999998</v>
      </c>
      <c r="H60" s="26" t="s">
        <v>205</v>
      </c>
      <c r="I60" s="26" t="s">
        <v>205</v>
      </c>
      <c r="J60" s="26">
        <v>877.50632295026867</v>
      </c>
      <c r="K60" s="26">
        <v>927.64954140456985</v>
      </c>
      <c r="L60" s="26">
        <v>1805.1558643548385</v>
      </c>
    </row>
    <row r="61" spans="1:13" s="14" customFormat="1">
      <c r="A61" s="22"/>
      <c r="B61" s="22" t="s">
        <v>101</v>
      </c>
      <c r="C61" s="17"/>
      <c r="D61" s="17"/>
      <c r="E61" s="17">
        <v>567708.43849999993</v>
      </c>
      <c r="F61" s="17">
        <v>600148.92070000002</v>
      </c>
      <c r="G61" s="17">
        <v>1167857.3591999998</v>
      </c>
      <c r="H61" s="17"/>
      <c r="I61" s="17"/>
      <c r="J61" s="17">
        <v>877.50632295026867</v>
      </c>
      <c r="K61" s="17">
        <v>927.64954140456985</v>
      </c>
      <c r="L61" s="17">
        <v>1805.1558643548385</v>
      </c>
    </row>
    <row r="62" spans="1:13" s="14" customFormat="1">
      <c r="A62" s="23">
        <v>19</v>
      </c>
      <c r="B62" s="24" t="s">
        <v>40</v>
      </c>
      <c r="C62" s="25">
        <v>16220.241099999999</v>
      </c>
      <c r="D62" s="25">
        <v>0</v>
      </c>
      <c r="E62" s="25">
        <v>3644919.8929000003</v>
      </c>
      <c r="F62" s="25">
        <v>4747896.2877000002</v>
      </c>
      <c r="G62" s="25">
        <v>8409036.4217000008</v>
      </c>
      <c r="H62" s="26">
        <v>25.071609227150535</v>
      </c>
      <c r="I62" s="26" t="s">
        <v>205</v>
      </c>
      <c r="J62" s="26">
        <v>5633.9487591868274</v>
      </c>
      <c r="K62" s="26">
        <v>7338.8181866330642</v>
      </c>
      <c r="L62" s="26">
        <v>12997.838555047041</v>
      </c>
    </row>
    <row r="63" spans="1:13" s="14" customFormat="1">
      <c r="A63" s="35"/>
      <c r="B63" s="35" t="s">
        <v>104</v>
      </c>
      <c r="C63" s="17"/>
      <c r="D63" s="17"/>
      <c r="E63" s="17">
        <v>702740.89290000033</v>
      </c>
      <c r="F63" s="17">
        <v>915394.28770000022</v>
      </c>
      <c r="G63" s="27">
        <v>1618135.1806000005</v>
      </c>
      <c r="H63" s="27"/>
      <c r="I63" s="27"/>
      <c r="J63" s="27">
        <v>1086.2258425201617</v>
      </c>
      <c r="K63" s="27">
        <v>1414.9239662029572</v>
      </c>
      <c r="L63" s="27">
        <v>2501.1498087231189</v>
      </c>
    </row>
    <row r="64" spans="1:13" s="14" customFormat="1">
      <c r="A64" s="35"/>
      <c r="B64" s="35" t="s">
        <v>106</v>
      </c>
      <c r="C64" s="17"/>
      <c r="D64" s="17"/>
      <c r="E64" s="17">
        <v>1534511</v>
      </c>
      <c r="F64" s="17">
        <v>1998864</v>
      </c>
      <c r="G64" s="27">
        <v>3533375</v>
      </c>
      <c r="H64" s="27"/>
      <c r="I64" s="27"/>
      <c r="J64" s="27">
        <v>2371.8920026881715</v>
      </c>
      <c r="K64" s="27">
        <v>3089.6419354838704</v>
      </c>
      <c r="L64" s="27">
        <v>5461.5339381720423</v>
      </c>
    </row>
    <row r="65" spans="1:13" s="14" customFormat="1">
      <c r="A65" s="35"/>
      <c r="B65" s="35" t="s">
        <v>107</v>
      </c>
      <c r="C65" s="17"/>
      <c r="D65" s="17"/>
      <c r="E65" s="17">
        <v>1407668</v>
      </c>
      <c r="F65" s="17">
        <v>1833638</v>
      </c>
      <c r="G65" s="27">
        <v>3241306</v>
      </c>
      <c r="H65" s="27"/>
      <c r="I65" s="27"/>
      <c r="J65" s="27">
        <v>2175.8309139784942</v>
      </c>
      <c r="K65" s="27">
        <v>2834.2522849462366</v>
      </c>
      <c r="L65" s="27">
        <v>5010.0831989247308</v>
      </c>
    </row>
    <row r="66" spans="1:13" s="14" customFormat="1">
      <c r="A66" s="23">
        <v>20</v>
      </c>
      <c r="B66" s="24" t="s">
        <v>41</v>
      </c>
      <c r="C66" s="25">
        <v>81101.205499999996</v>
      </c>
      <c r="D66" s="25">
        <v>6951.5319</v>
      </c>
      <c r="E66" s="25">
        <v>734545.20409999997</v>
      </c>
      <c r="F66" s="25">
        <v>616369.1618</v>
      </c>
      <c r="G66" s="25">
        <v>1438967.1033000001</v>
      </c>
      <c r="H66" s="26">
        <v>125.35804613575267</v>
      </c>
      <c r="I66" s="26">
        <v>10.744975383064515</v>
      </c>
      <c r="J66" s="26">
        <v>1135.385732143817</v>
      </c>
      <c r="K66" s="26">
        <v>952.72115063172043</v>
      </c>
      <c r="L66" s="26">
        <v>2224.2099042943546</v>
      </c>
    </row>
    <row r="67" spans="1:13" s="14" customFormat="1">
      <c r="A67" s="35"/>
      <c r="B67" s="35" t="s">
        <v>108</v>
      </c>
      <c r="C67" s="17">
        <v>81101.205499999996</v>
      </c>
      <c r="D67" s="17">
        <v>6951.5319</v>
      </c>
      <c r="E67" s="17">
        <v>734545.20409999997</v>
      </c>
      <c r="F67" s="17">
        <v>616369.1618</v>
      </c>
      <c r="G67" s="17">
        <v>1438967.1033000001</v>
      </c>
      <c r="H67" s="17">
        <v>125.35804613575267</v>
      </c>
      <c r="I67" s="17">
        <v>10.744975383064515</v>
      </c>
      <c r="J67" s="17">
        <v>1135.385732143817</v>
      </c>
      <c r="K67" s="17">
        <v>952.72115063172043</v>
      </c>
      <c r="L67" s="17">
        <v>2224.2099042943546</v>
      </c>
    </row>
    <row r="68" spans="1:13" s="14" customFormat="1">
      <c r="A68" s="23">
        <v>21</v>
      </c>
      <c r="B68" s="24" t="s">
        <v>43</v>
      </c>
      <c r="C68" s="25">
        <v>4634.3546000000006</v>
      </c>
      <c r="D68" s="25">
        <v>0</v>
      </c>
      <c r="E68" s="25">
        <v>7753275.2457999997</v>
      </c>
      <c r="F68" s="25">
        <v>3369175.7942000004</v>
      </c>
      <c r="G68" s="25">
        <v>11127085.3946</v>
      </c>
      <c r="H68" s="26">
        <v>7.1633169220430117</v>
      </c>
      <c r="I68" s="26" t="s">
        <v>205</v>
      </c>
      <c r="J68" s="26">
        <v>11984.229210577956</v>
      </c>
      <c r="K68" s="26">
        <v>5207.7314023252684</v>
      </c>
      <c r="L68" s="26">
        <v>17199.123929825266</v>
      </c>
    </row>
    <row r="69" spans="1:13" s="14" customFormat="1" ht="15" customHeight="1">
      <c r="A69" s="35"/>
      <c r="B69" s="35" t="s">
        <v>109</v>
      </c>
      <c r="C69" s="17"/>
      <c r="D69" s="17"/>
      <c r="E69" s="17">
        <v>7753275.2457999997</v>
      </c>
      <c r="F69" s="17">
        <v>3355699.0910232002</v>
      </c>
      <c r="G69" s="27">
        <v>11108974.336823199</v>
      </c>
      <c r="H69" s="27"/>
      <c r="I69" s="27"/>
      <c r="J69" s="27">
        <v>11984.229210577956</v>
      </c>
      <c r="K69" s="27">
        <v>5207.7314023252684</v>
      </c>
      <c r="L69" s="27">
        <v>17191.960612903225</v>
      </c>
    </row>
    <row r="70" spans="1:13" s="14" customFormat="1">
      <c r="A70" s="35"/>
      <c r="B70" s="35" t="s">
        <v>110</v>
      </c>
      <c r="C70" s="17"/>
      <c r="D70" s="17"/>
      <c r="E70" s="17"/>
      <c r="F70" s="17">
        <v>13476.703176800002</v>
      </c>
      <c r="G70" s="27">
        <v>13476.703176800002</v>
      </c>
      <c r="H70" s="27"/>
      <c r="I70" s="27"/>
      <c r="J70" s="27"/>
      <c r="K70" s="27"/>
      <c r="L70" s="27"/>
    </row>
    <row r="71" spans="1:13" s="14" customFormat="1">
      <c r="A71" s="23">
        <v>22</v>
      </c>
      <c r="B71" s="24" t="s">
        <v>45</v>
      </c>
      <c r="C71" s="25">
        <v>0</v>
      </c>
      <c r="D71" s="25">
        <v>440263.68699999998</v>
      </c>
      <c r="E71" s="25">
        <v>834183.82799999998</v>
      </c>
      <c r="F71" s="25">
        <v>611734.80720000004</v>
      </c>
      <c r="G71" s="25">
        <v>1886182.3221999998</v>
      </c>
      <c r="H71" s="26" t="s">
        <v>205</v>
      </c>
      <c r="I71" s="26">
        <v>680.51510759408586</v>
      </c>
      <c r="J71" s="26">
        <v>1289.3970459677419</v>
      </c>
      <c r="K71" s="26">
        <v>945.55783370967742</v>
      </c>
      <c r="L71" s="26">
        <v>2915.4699872715055</v>
      </c>
    </row>
    <row r="72" spans="1:13" s="14" customFormat="1">
      <c r="A72" s="35"/>
      <c r="B72" s="35" t="s">
        <v>111</v>
      </c>
      <c r="C72" s="17"/>
      <c r="D72" s="17"/>
      <c r="E72" s="17">
        <v>834183.82799999998</v>
      </c>
      <c r="F72" s="17">
        <v>269163.315168</v>
      </c>
      <c r="G72" s="27">
        <v>1103347.143168</v>
      </c>
      <c r="H72" s="27"/>
      <c r="I72" s="27"/>
      <c r="J72" s="27">
        <v>1289.3970459677419</v>
      </c>
      <c r="K72" s="27">
        <v>416.04544683225805</v>
      </c>
      <c r="L72" s="27">
        <v>1705.4424927999999</v>
      </c>
    </row>
    <row r="73" spans="1:13" s="36" customFormat="1">
      <c r="A73" s="35"/>
      <c r="B73" s="35" t="s">
        <v>109</v>
      </c>
      <c r="C73" s="17"/>
      <c r="D73" s="17"/>
      <c r="E73" s="17"/>
      <c r="F73" s="17">
        <v>342571.49203200004</v>
      </c>
      <c r="G73" s="27">
        <v>342571.49203200004</v>
      </c>
      <c r="H73" s="27"/>
      <c r="I73" s="27"/>
      <c r="J73" s="27"/>
      <c r="K73" s="27">
        <v>529.51238687741932</v>
      </c>
      <c r="L73" s="27">
        <v>529.51238687741932</v>
      </c>
      <c r="M73" s="14"/>
    </row>
    <row r="74" spans="1:13" s="36" customFormat="1">
      <c r="A74" s="18">
        <v>23</v>
      </c>
      <c r="B74" s="19" t="s">
        <v>47</v>
      </c>
      <c r="C74" s="20">
        <v>25488.9503</v>
      </c>
      <c r="D74" s="20">
        <v>0</v>
      </c>
      <c r="E74" s="20">
        <v>1399575.0892</v>
      </c>
      <c r="F74" s="20">
        <v>665029.88510000007</v>
      </c>
      <c r="G74" s="20">
        <v>2090093.9246</v>
      </c>
      <c r="H74" s="21">
        <v>39.398243071236564</v>
      </c>
      <c r="I74" s="21" t="s">
        <v>205</v>
      </c>
      <c r="J74" s="21">
        <v>2163.321710456989</v>
      </c>
      <c r="K74" s="21">
        <v>1027.9359783131722</v>
      </c>
      <c r="L74" s="21">
        <v>3230.6559318413979</v>
      </c>
      <c r="M74" s="14"/>
    </row>
    <row r="75" spans="1:13" s="36" customFormat="1" ht="15" customHeight="1">
      <c r="A75" s="35"/>
      <c r="B75" s="35" t="s">
        <v>112</v>
      </c>
      <c r="C75" s="17">
        <v>25488.9503</v>
      </c>
      <c r="D75" s="17">
        <v>0</v>
      </c>
      <c r="E75" s="17">
        <v>1399575.0892</v>
      </c>
      <c r="F75" s="17">
        <v>665029.88510000007</v>
      </c>
      <c r="G75" s="27">
        <v>2090093.9246</v>
      </c>
      <c r="H75" s="27">
        <v>39.398243071236564</v>
      </c>
      <c r="I75" s="27"/>
      <c r="J75" s="27">
        <v>2163.321710456989</v>
      </c>
      <c r="K75" s="27">
        <v>1027.9359783131722</v>
      </c>
      <c r="L75" s="27">
        <v>3230.6559318413979</v>
      </c>
    </row>
    <row r="76" spans="1:13" s="36" customFormat="1">
      <c r="A76" s="23">
        <v>24</v>
      </c>
      <c r="B76" s="24" t="s">
        <v>49</v>
      </c>
      <c r="C76" s="25">
        <v>827232.29609999992</v>
      </c>
      <c r="D76" s="25">
        <v>4634.3546000000006</v>
      </c>
      <c r="E76" s="25">
        <v>535267.95629999996</v>
      </c>
      <c r="F76" s="25">
        <v>614051.98450000002</v>
      </c>
      <c r="G76" s="25">
        <v>1981186.5914999999</v>
      </c>
      <c r="H76" s="26">
        <v>1278.6520705846772</v>
      </c>
      <c r="I76" s="26">
        <v>7.1633169220430117</v>
      </c>
      <c r="J76" s="26">
        <v>827.3631044959676</v>
      </c>
      <c r="K76" s="26">
        <v>949.13949217069887</v>
      </c>
      <c r="L76" s="26">
        <v>3062.3179841733868</v>
      </c>
    </row>
    <row r="77" spans="1:13" s="36" customFormat="1">
      <c r="A77" s="35"/>
      <c r="B77" s="35" t="s">
        <v>113</v>
      </c>
      <c r="C77" s="17">
        <v>827232.29609999992</v>
      </c>
      <c r="D77" s="17">
        <v>4634.3546000000006</v>
      </c>
      <c r="E77" s="17">
        <v>96348.232133999991</v>
      </c>
      <c r="F77" s="17">
        <v>52808.470666999994</v>
      </c>
      <c r="G77" s="27">
        <v>981023.35350099986</v>
      </c>
      <c r="H77" s="27">
        <v>1278.6520705846772</v>
      </c>
      <c r="I77" s="27">
        <v>7.1633169220430117</v>
      </c>
      <c r="J77" s="27">
        <v>148.92535880927417</v>
      </c>
      <c r="K77" s="27">
        <v>81.625996326680095</v>
      </c>
      <c r="L77" s="27">
        <v>1516.3667426426746</v>
      </c>
    </row>
    <row r="78" spans="1:13" s="36" customFormat="1">
      <c r="A78" s="35"/>
      <c r="B78" s="35" t="s">
        <v>114</v>
      </c>
      <c r="C78" s="17"/>
      <c r="D78" s="17"/>
      <c r="E78" s="17">
        <v>438919.72416599997</v>
      </c>
      <c r="F78" s="17">
        <v>561243.51383300009</v>
      </c>
      <c r="G78" s="27">
        <v>1000163.2379990001</v>
      </c>
      <c r="H78" s="27"/>
      <c r="I78" s="27"/>
      <c r="J78" s="27">
        <v>678.43774568669346</v>
      </c>
      <c r="K78" s="27">
        <v>867.51349584401885</v>
      </c>
      <c r="L78" s="27">
        <v>1545.9512415307122</v>
      </c>
    </row>
    <row r="79" spans="1:13" s="36" customFormat="1">
      <c r="A79" s="23">
        <v>25</v>
      </c>
      <c r="B79" s="24" t="s">
        <v>51</v>
      </c>
      <c r="C79" s="25">
        <v>6951.5319</v>
      </c>
      <c r="D79" s="25">
        <v>0</v>
      </c>
      <c r="E79" s="25">
        <v>852721.24640000006</v>
      </c>
      <c r="F79" s="25">
        <v>678932.94889999996</v>
      </c>
      <c r="G79" s="25">
        <v>1538605.7272000001</v>
      </c>
      <c r="H79" s="26">
        <v>10.744975383064515</v>
      </c>
      <c r="I79" s="26" t="s">
        <v>205</v>
      </c>
      <c r="J79" s="26">
        <v>1318.0503136559141</v>
      </c>
      <c r="K79" s="26">
        <v>1049.4259290793009</v>
      </c>
      <c r="L79" s="26">
        <v>2378.2212181182795</v>
      </c>
    </row>
    <row r="80" spans="1:13" s="36" customFormat="1">
      <c r="A80" s="35"/>
      <c r="B80" s="35" t="s">
        <v>115</v>
      </c>
      <c r="C80" s="17"/>
      <c r="D80" s="17"/>
      <c r="E80" s="17">
        <v>852721.24640000006</v>
      </c>
      <c r="F80" s="17">
        <v>678932.94889999996</v>
      </c>
      <c r="G80" s="17">
        <v>1531654.1953</v>
      </c>
      <c r="H80" s="27"/>
      <c r="I80" s="27"/>
      <c r="J80" s="27">
        <v>1318.0503136559141</v>
      </c>
      <c r="K80" s="27">
        <v>1049.4259290793009</v>
      </c>
      <c r="L80" s="27">
        <v>2367.4762427352152</v>
      </c>
    </row>
    <row r="81" spans="1:12" s="36" customFormat="1">
      <c r="A81" s="23">
        <v>26</v>
      </c>
      <c r="B81" s="24" t="s">
        <v>52</v>
      </c>
      <c r="C81" s="25">
        <v>345259.41769999999</v>
      </c>
      <c r="D81" s="25">
        <v>0</v>
      </c>
      <c r="E81" s="25">
        <v>1962649.1731</v>
      </c>
      <c r="F81" s="25">
        <v>959311.40219999989</v>
      </c>
      <c r="G81" s="25">
        <v>3267219.9929999998</v>
      </c>
      <c r="H81" s="26">
        <v>533.66711069220423</v>
      </c>
      <c r="I81" s="26" t="s">
        <v>205</v>
      </c>
      <c r="J81" s="26">
        <v>3033.6647164852147</v>
      </c>
      <c r="K81" s="26">
        <v>1482.806602862903</v>
      </c>
      <c r="L81" s="26">
        <v>5050.1384300403215</v>
      </c>
    </row>
    <row r="82" spans="1:12" s="36" customFormat="1">
      <c r="A82" s="35"/>
      <c r="B82" s="35" t="s">
        <v>116</v>
      </c>
      <c r="C82" s="17">
        <v>345259.41769999999</v>
      </c>
      <c r="D82" s="17"/>
      <c r="E82" s="17">
        <v>359165</v>
      </c>
      <c r="F82" s="17">
        <v>491167</v>
      </c>
      <c r="G82" s="27">
        <v>1195591.4177000001</v>
      </c>
      <c r="H82" s="27">
        <v>533.66711069220423</v>
      </c>
      <c r="I82" s="27"/>
      <c r="J82" s="27">
        <v>555.16095430107521</v>
      </c>
      <c r="K82" s="27">
        <v>759.19630376344071</v>
      </c>
      <c r="L82" s="27">
        <v>1848.0243687567202</v>
      </c>
    </row>
    <row r="83" spans="1:12" s="36" customFormat="1">
      <c r="A83" s="35"/>
      <c r="B83" s="35" t="s">
        <v>117</v>
      </c>
      <c r="C83" s="17"/>
      <c r="D83" s="17"/>
      <c r="E83" s="17">
        <v>1144224.1731</v>
      </c>
      <c r="F83" s="17">
        <v>468144.40219999989</v>
      </c>
      <c r="G83" s="27">
        <v>1612368.5752999999</v>
      </c>
      <c r="H83" s="27"/>
      <c r="I83" s="27"/>
      <c r="J83" s="27">
        <v>1768.6260740120968</v>
      </c>
      <c r="K83" s="27">
        <v>723.61029909946217</v>
      </c>
      <c r="L83" s="27">
        <v>2492.2363731115588</v>
      </c>
    </row>
    <row r="84" spans="1:12" s="36" customFormat="1">
      <c r="A84" s="35"/>
      <c r="B84" s="35" t="s">
        <v>118</v>
      </c>
      <c r="C84" s="17"/>
      <c r="D84" s="17"/>
      <c r="E84" s="17">
        <v>23552</v>
      </c>
      <c r="F84" s="17"/>
      <c r="G84" s="27">
        <v>23552</v>
      </c>
      <c r="H84" s="27"/>
      <c r="I84" s="27"/>
      <c r="J84" s="27">
        <v>36.404301075268812</v>
      </c>
      <c r="K84" s="27"/>
      <c r="L84" s="27">
        <v>36.404301075268812</v>
      </c>
    </row>
    <row r="85" spans="1:12" s="36" customFormat="1">
      <c r="A85" s="35"/>
      <c r="B85" s="35" t="s">
        <v>119</v>
      </c>
      <c r="C85" s="17"/>
      <c r="D85" s="17"/>
      <c r="E85" s="17">
        <v>423932</v>
      </c>
      <c r="F85" s="17"/>
      <c r="G85" s="27">
        <v>423932</v>
      </c>
      <c r="H85" s="27"/>
      <c r="I85" s="27"/>
      <c r="J85" s="27">
        <v>655.27123655913965</v>
      </c>
      <c r="K85" s="27"/>
      <c r="L85" s="27">
        <v>655.27123655913965</v>
      </c>
    </row>
    <row r="86" spans="1:12" s="36" customFormat="1">
      <c r="A86" s="35"/>
      <c r="B86" s="35" t="s">
        <v>120</v>
      </c>
      <c r="C86" s="17"/>
      <c r="D86" s="17"/>
      <c r="E86" s="17">
        <v>9813</v>
      </c>
      <c r="F86" s="17"/>
      <c r="G86" s="27">
        <v>9813</v>
      </c>
      <c r="H86" s="27"/>
      <c r="I86" s="27"/>
      <c r="J86" s="27">
        <v>15.167943548387095</v>
      </c>
      <c r="K86" s="27"/>
      <c r="L86" s="27">
        <v>15.167943548387095</v>
      </c>
    </row>
    <row r="87" spans="1:12" s="36" customFormat="1">
      <c r="A87" s="35"/>
      <c r="B87" s="35" t="s">
        <v>121</v>
      </c>
      <c r="C87" s="17"/>
      <c r="D87" s="17"/>
      <c r="E87" s="17">
        <v>1963</v>
      </c>
      <c r="F87" s="17"/>
      <c r="G87" s="27"/>
      <c r="H87" s="27"/>
      <c r="I87" s="27"/>
      <c r="J87" s="27">
        <v>3.0342069892473118</v>
      </c>
      <c r="K87" s="27"/>
      <c r="L87" s="27">
        <v>3.0342069892473118</v>
      </c>
    </row>
    <row r="88" spans="1:12" s="36" customFormat="1">
      <c r="A88" s="23">
        <v>27</v>
      </c>
      <c r="B88" s="24" t="s">
        <v>54</v>
      </c>
      <c r="C88" s="25">
        <v>801743.34580000001</v>
      </c>
      <c r="D88" s="25">
        <v>0</v>
      </c>
      <c r="E88" s="25">
        <v>2560480.9165000003</v>
      </c>
      <c r="F88" s="25">
        <v>845769.7145</v>
      </c>
      <c r="G88" s="25">
        <v>4207993.9768000003</v>
      </c>
      <c r="H88" s="26">
        <v>1239.2538275134407</v>
      </c>
      <c r="I88" s="26" t="s">
        <v>205</v>
      </c>
      <c r="J88" s="26">
        <v>3957.7325994287639</v>
      </c>
      <c r="K88" s="26">
        <v>1307.3053382728494</v>
      </c>
      <c r="L88" s="26">
        <v>6504.2917652150545</v>
      </c>
    </row>
    <row r="89" spans="1:12" s="36" customFormat="1">
      <c r="A89" s="35"/>
      <c r="B89" s="35" t="s">
        <v>122</v>
      </c>
      <c r="C89" s="17"/>
      <c r="D89" s="17"/>
      <c r="E89" s="17">
        <v>1285873.9165000003</v>
      </c>
      <c r="F89" s="17">
        <v>549919.7145</v>
      </c>
      <c r="G89" s="27">
        <v>1835793.6310000003</v>
      </c>
      <c r="H89" s="27"/>
      <c r="I89" s="27"/>
      <c r="J89" s="27">
        <v>1987.5739300739251</v>
      </c>
      <c r="K89" s="27">
        <v>850.01031139112899</v>
      </c>
      <c r="L89" s="27">
        <v>2837.5842414650542</v>
      </c>
    </row>
    <row r="90" spans="1:12" s="36" customFormat="1">
      <c r="A90" s="35"/>
      <c r="B90" s="35" t="s">
        <v>123</v>
      </c>
      <c r="C90" s="17"/>
      <c r="D90" s="17"/>
      <c r="E90" s="17">
        <v>876965</v>
      </c>
      <c r="F90" s="17">
        <v>230049</v>
      </c>
      <c r="G90" s="27">
        <v>1107014</v>
      </c>
      <c r="H90" s="27"/>
      <c r="I90" s="27"/>
      <c r="J90" s="27">
        <v>1355.5238575268816</v>
      </c>
      <c r="K90" s="27">
        <v>355.58649193548382</v>
      </c>
      <c r="L90" s="27">
        <v>1711.1103494623653</v>
      </c>
    </row>
    <row r="91" spans="1:12" s="36" customFormat="1">
      <c r="A91" s="35"/>
      <c r="B91" s="35" t="s">
        <v>124</v>
      </c>
      <c r="C91" s="17"/>
      <c r="D91" s="17"/>
      <c r="E91" s="17">
        <v>268338</v>
      </c>
      <c r="F91" s="17">
        <v>2368</v>
      </c>
      <c r="G91" s="27">
        <v>270706</v>
      </c>
      <c r="H91" s="27"/>
      <c r="I91" s="27"/>
      <c r="J91" s="27">
        <v>414.76975806451611</v>
      </c>
      <c r="K91" s="27">
        <v>3.6602150537634404</v>
      </c>
      <c r="L91" s="27">
        <v>418.42997311827958</v>
      </c>
    </row>
    <row r="92" spans="1:12" s="36" customFormat="1">
      <c r="A92" s="35"/>
      <c r="B92" s="35" t="s">
        <v>125</v>
      </c>
      <c r="C92" s="17"/>
      <c r="D92" s="17"/>
      <c r="E92" s="17">
        <v>22276</v>
      </c>
      <c r="F92" s="17"/>
      <c r="G92" s="27">
        <v>22276</v>
      </c>
      <c r="H92" s="27"/>
      <c r="I92" s="27"/>
      <c r="J92" s="27">
        <v>34.431989247311826</v>
      </c>
      <c r="K92" s="27"/>
      <c r="L92" s="27">
        <v>34.431989247311826</v>
      </c>
    </row>
    <row r="93" spans="1:12" s="36" customFormat="1">
      <c r="A93" s="35"/>
      <c r="B93" s="35" t="s">
        <v>126</v>
      </c>
      <c r="C93" s="17"/>
      <c r="D93" s="17"/>
      <c r="E93" s="17">
        <v>39431</v>
      </c>
      <c r="F93" s="17">
        <v>34423</v>
      </c>
      <c r="G93" s="27">
        <v>73854</v>
      </c>
      <c r="H93" s="27"/>
      <c r="I93" s="27"/>
      <c r="J93" s="27">
        <v>60.948454301075266</v>
      </c>
      <c r="K93" s="27">
        <v>53.207594086021501</v>
      </c>
      <c r="L93" s="27">
        <v>114.15604838709677</v>
      </c>
    </row>
    <row r="94" spans="1:12" s="36" customFormat="1">
      <c r="A94" s="35"/>
      <c r="B94" s="35" t="s">
        <v>127</v>
      </c>
      <c r="C94" s="17"/>
      <c r="D94" s="17"/>
      <c r="E94" s="17">
        <v>67597</v>
      </c>
      <c r="F94" s="17">
        <v>29010</v>
      </c>
      <c r="G94" s="27">
        <v>96607</v>
      </c>
      <c r="H94" s="27"/>
      <c r="I94" s="27"/>
      <c r="J94" s="27">
        <v>104.48461021505376</v>
      </c>
      <c r="K94" s="27">
        <v>44.840725806451609</v>
      </c>
      <c r="L94" s="27">
        <v>149.32533602150536</v>
      </c>
    </row>
    <row r="95" spans="1:12" s="36" customFormat="1">
      <c r="A95" s="23">
        <v>28</v>
      </c>
      <c r="B95" s="24" t="s">
        <v>55</v>
      </c>
      <c r="C95" s="25">
        <v>472704.16920000006</v>
      </c>
      <c r="D95" s="25">
        <v>0</v>
      </c>
      <c r="E95" s="25">
        <v>889796.08319999999</v>
      </c>
      <c r="F95" s="25">
        <v>553805.37470000004</v>
      </c>
      <c r="G95" s="25">
        <v>1916305.6271000002</v>
      </c>
      <c r="H95" s="26">
        <v>730.65832604838715</v>
      </c>
      <c r="I95" s="26" t="s">
        <v>205</v>
      </c>
      <c r="J95" s="26">
        <v>1375.356849032258</v>
      </c>
      <c r="K95" s="26">
        <v>856.01637218413975</v>
      </c>
      <c r="L95" s="26">
        <v>2962.0315472647853</v>
      </c>
    </row>
    <row r="96" spans="1:12" s="36" customFormat="1">
      <c r="A96" s="35"/>
      <c r="B96" s="35" t="s">
        <v>128</v>
      </c>
      <c r="C96" s="17">
        <v>472704.16920000006</v>
      </c>
      <c r="D96" s="17">
        <v>0</v>
      </c>
      <c r="E96" s="17">
        <v>889796.08319999999</v>
      </c>
      <c r="F96" s="17">
        <v>553805.37470000004</v>
      </c>
      <c r="G96" s="27">
        <v>1916305.6271000002</v>
      </c>
      <c r="H96" s="27">
        <v>730.65832604838715</v>
      </c>
      <c r="I96" s="27"/>
      <c r="J96" s="27">
        <v>1375.356849032258</v>
      </c>
      <c r="K96" s="27">
        <v>856.01637218413975</v>
      </c>
      <c r="L96" s="27">
        <v>2962.0315472647853</v>
      </c>
    </row>
    <row r="97" spans="1:12" s="36" customFormat="1">
      <c r="A97" s="23">
        <v>29</v>
      </c>
      <c r="B97" s="24" t="s">
        <v>57</v>
      </c>
      <c r="C97" s="25">
        <v>275744.09870000003</v>
      </c>
      <c r="D97" s="25">
        <v>0</v>
      </c>
      <c r="E97" s="25">
        <v>1276764.6923</v>
      </c>
      <c r="F97" s="25">
        <v>486607.23299999995</v>
      </c>
      <c r="G97" s="25">
        <v>2039116.024</v>
      </c>
      <c r="H97" s="26">
        <v>426.21735686155915</v>
      </c>
      <c r="I97" s="26" t="s">
        <v>205</v>
      </c>
      <c r="J97" s="26">
        <v>1973.4938120228494</v>
      </c>
      <c r="K97" s="26">
        <v>752.14827681451595</v>
      </c>
      <c r="L97" s="26">
        <v>3151.8594456989244</v>
      </c>
    </row>
    <row r="98" spans="1:12" s="36" customFormat="1">
      <c r="A98" s="35"/>
      <c r="B98" s="35" t="s">
        <v>129</v>
      </c>
      <c r="C98" s="17">
        <v>184411.09870000003</v>
      </c>
      <c r="D98" s="17"/>
      <c r="E98" s="17">
        <v>1276764.6923</v>
      </c>
      <c r="F98" s="17">
        <v>486607.23299999995</v>
      </c>
      <c r="G98" s="27">
        <v>1947783.024</v>
      </c>
      <c r="H98" s="27">
        <v>285.04403696908605</v>
      </c>
      <c r="I98" s="27"/>
      <c r="J98" s="27">
        <v>1973.4938120228494</v>
      </c>
      <c r="K98" s="27">
        <v>752.14827681451595</v>
      </c>
      <c r="L98" s="27">
        <v>3010.6861258064514</v>
      </c>
    </row>
    <row r="99" spans="1:12" s="36" customFormat="1">
      <c r="A99" s="35"/>
      <c r="B99" s="35" t="s">
        <v>73</v>
      </c>
      <c r="C99" s="17">
        <v>91333</v>
      </c>
      <c r="D99" s="17"/>
      <c r="E99" s="17"/>
      <c r="F99" s="17"/>
      <c r="G99" s="27">
        <v>91333</v>
      </c>
      <c r="H99" s="27">
        <v>141.1733198924731</v>
      </c>
      <c r="I99" s="27"/>
      <c r="J99" s="27"/>
      <c r="K99" s="27"/>
      <c r="L99" s="27">
        <v>141.1733198924731</v>
      </c>
    </row>
    <row r="100" spans="1:12" s="36" customFormat="1">
      <c r="A100" s="23">
        <v>30</v>
      </c>
      <c r="B100" s="24" t="s">
        <v>58</v>
      </c>
      <c r="C100" s="25">
        <v>13903.0638</v>
      </c>
      <c r="D100" s="25">
        <v>0</v>
      </c>
      <c r="E100" s="25">
        <v>3281123.0568000004</v>
      </c>
      <c r="F100" s="25">
        <v>1786543.6983</v>
      </c>
      <c r="G100" s="25">
        <v>5081569.8189000003</v>
      </c>
      <c r="H100" s="26">
        <v>21.489950766129031</v>
      </c>
      <c r="I100" s="26" t="s">
        <v>205</v>
      </c>
      <c r="J100" s="26">
        <v>5071.6283808064518</v>
      </c>
      <c r="K100" s="26">
        <v>2761.4586734475806</v>
      </c>
      <c r="L100" s="26">
        <v>7854.5770050201618</v>
      </c>
    </row>
    <row r="101" spans="1:12" s="36" customFormat="1">
      <c r="A101" s="35"/>
      <c r="B101" s="35" t="s">
        <v>130</v>
      </c>
      <c r="C101" s="17"/>
      <c r="D101" s="17"/>
      <c r="E101" s="17">
        <v>3281123.0568000004</v>
      </c>
      <c r="F101" s="17">
        <v>1786543.6983</v>
      </c>
      <c r="G101" s="17">
        <v>5081569.8189000003</v>
      </c>
      <c r="H101" s="27"/>
      <c r="I101" s="27"/>
      <c r="J101" s="27">
        <v>5071.6283808064518</v>
      </c>
      <c r="K101" s="27">
        <v>2761.4586734475806</v>
      </c>
      <c r="L101" s="27">
        <v>7833.0870542540324</v>
      </c>
    </row>
    <row r="102" spans="1:12" s="36" customFormat="1">
      <c r="A102" s="23">
        <v>31</v>
      </c>
      <c r="B102" s="24" t="s">
        <v>60</v>
      </c>
      <c r="C102" s="25">
        <v>4634.3546000000006</v>
      </c>
      <c r="D102" s="25">
        <v>0</v>
      </c>
      <c r="E102" s="25">
        <v>678932.94889999996</v>
      </c>
      <c r="F102" s="37">
        <v>583928.67960000003</v>
      </c>
      <c r="G102" s="25">
        <v>1267495.9830999998</v>
      </c>
      <c r="H102" s="26">
        <v>7.1633169220430117</v>
      </c>
      <c r="I102" s="26" t="s">
        <v>205</v>
      </c>
      <c r="J102" s="26">
        <v>1049.4259290793009</v>
      </c>
      <c r="K102" s="26">
        <v>902.57793217741937</v>
      </c>
      <c r="L102" s="26">
        <v>1959.1671781787634</v>
      </c>
    </row>
    <row r="103" spans="1:12" s="36" customFormat="1">
      <c r="A103" s="35"/>
      <c r="B103" s="35" t="s">
        <v>131</v>
      </c>
      <c r="C103" s="17">
        <v>4634.3546000000006</v>
      </c>
      <c r="D103" s="17"/>
      <c r="E103" s="17">
        <v>678932.94889999996</v>
      </c>
      <c r="F103" s="17">
        <v>583928.67960000003</v>
      </c>
      <c r="G103" s="27">
        <v>1262861.6285000001</v>
      </c>
      <c r="H103" s="27"/>
      <c r="I103" s="27"/>
      <c r="J103" s="27">
        <v>1049.4259290793009</v>
      </c>
      <c r="K103" s="27">
        <v>902.57793217741937</v>
      </c>
      <c r="L103" s="27">
        <v>1952.0038612567203</v>
      </c>
    </row>
    <row r="104" spans="1:12" s="36" customFormat="1">
      <c r="A104" s="18">
        <v>32</v>
      </c>
      <c r="B104" s="19" t="s">
        <v>62</v>
      </c>
      <c r="C104" s="20">
        <v>0</v>
      </c>
      <c r="D104" s="20">
        <v>0</v>
      </c>
      <c r="E104" s="20">
        <v>11585.886500000001</v>
      </c>
      <c r="F104" s="20">
        <v>16220.241099999999</v>
      </c>
      <c r="G104" s="20">
        <v>27806.1276</v>
      </c>
      <c r="H104" s="21" t="s">
        <v>205</v>
      </c>
      <c r="I104" s="21" t="s">
        <v>205</v>
      </c>
      <c r="J104" s="21">
        <v>17.908292305107526</v>
      </c>
      <c r="K104" s="21">
        <v>25.071609227150535</v>
      </c>
      <c r="L104" s="21">
        <v>42.979901532258062</v>
      </c>
    </row>
    <row r="105" spans="1:12" s="36" customFormat="1">
      <c r="A105" s="35"/>
      <c r="B105" s="35" t="s">
        <v>132</v>
      </c>
      <c r="C105" s="17"/>
      <c r="D105" s="17"/>
      <c r="E105" s="17">
        <v>11585.886500000001</v>
      </c>
      <c r="F105" s="17">
        <v>16220.241099999999</v>
      </c>
      <c r="G105" s="27">
        <v>27806.1276</v>
      </c>
      <c r="H105" s="71" t="s">
        <v>205</v>
      </c>
      <c r="I105" s="27"/>
      <c r="J105" s="27">
        <v>17.908292305107526</v>
      </c>
      <c r="K105" s="27">
        <v>25.071609227150535</v>
      </c>
      <c r="L105" s="27">
        <v>42.979901532258062</v>
      </c>
    </row>
    <row r="106" spans="1:12" s="36" customFormat="1">
      <c r="A106" s="18">
        <v>33</v>
      </c>
      <c r="B106" s="19" t="s">
        <v>61</v>
      </c>
      <c r="C106" s="20">
        <v>563074.08389999997</v>
      </c>
      <c r="D106" s="20">
        <v>76466.850900000005</v>
      </c>
      <c r="E106" s="20">
        <v>4620451.5362</v>
      </c>
      <c r="F106" s="20">
        <v>1902402.5633</v>
      </c>
      <c r="G106" s="20">
        <v>7162395.0342999995</v>
      </c>
      <c r="H106" s="21">
        <v>870.34300602822566</v>
      </c>
      <c r="I106" s="21">
        <v>118.19472921370968</v>
      </c>
      <c r="J106" s="21">
        <v>7141.8269712768806</v>
      </c>
      <c r="K106" s="21">
        <v>2940.5415964986555</v>
      </c>
      <c r="L106" s="21">
        <v>11070.906303017471</v>
      </c>
    </row>
    <row r="107" spans="1:12" s="36" customFormat="1">
      <c r="A107" s="35"/>
      <c r="B107" s="35" t="s">
        <v>133</v>
      </c>
      <c r="C107" s="17">
        <v>563074.08389999997</v>
      </c>
      <c r="D107" s="17">
        <v>76466.850900000005</v>
      </c>
      <c r="E107" s="17">
        <v>4620451.5362</v>
      </c>
      <c r="F107" s="17">
        <v>1902402.5633</v>
      </c>
      <c r="G107" s="27">
        <v>7162395.0342999995</v>
      </c>
      <c r="H107" s="27">
        <v>870.34300602822566</v>
      </c>
      <c r="I107" s="27"/>
      <c r="J107" s="27">
        <v>7141.8269712768806</v>
      </c>
      <c r="K107" s="27">
        <v>2940.5415964986555</v>
      </c>
      <c r="L107" s="27">
        <v>10952.711573803761</v>
      </c>
    </row>
    <row r="108" spans="1:12" s="36" customFormat="1">
      <c r="A108" s="18">
        <v>34</v>
      </c>
      <c r="B108" s="72" t="s">
        <v>214</v>
      </c>
      <c r="C108" s="20">
        <v>0</v>
      </c>
      <c r="D108" s="20">
        <v>0</v>
      </c>
      <c r="E108" s="20">
        <v>315136.1128</v>
      </c>
      <c r="F108" s="20">
        <v>0</v>
      </c>
      <c r="G108" s="20">
        <v>315136.1128</v>
      </c>
      <c r="H108" s="20" t="s">
        <v>205</v>
      </c>
      <c r="I108" s="20" t="s">
        <v>205</v>
      </c>
      <c r="J108" s="20">
        <v>487.10555069892467</v>
      </c>
      <c r="K108" s="20" t="s">
        <v>205</v>
      </c>
      <c r="L108" s="20">
        <v>487.10555069892467</v>
      </c>
    </row>
    <row r="109" spans="1:12" s="36" customFormat="1">
      <c r="A109" s="35"/>
      <c r="B109" s="35" t="s">
        <v>215</v>
      </c>
      <c r="C109" s="17">
        <v>0</v>
      </c>
      <c r="D109" s="17">
        <v>0</v>
      </c>
      <c r="E109" s="17">
        <v>315136.1128</v>
      </c>
      <c r="F109" s="17">
        <v>0</v>
      </c>
      <c r="G109" s="27">
        <v>315136.1128</v>
      </c>
      <c r="H109" s="71" t="s">
        <v>205</v>
      </c>
      <c r="I109" s="71"/>
      <c r="J109" s="71">
        <v>487.10555069892467</v>
      </c>
      <c r="K109" s="71" t="s">
        <v>205</v>
      </c>
      <c r="L109" s="71">
        <v>487.10555069892467</v>
      </c>
    </row>
    <row r="110" spans="1:12" s="36" customFormat="1">
      <c r="A110" s="18">
        <v>35</v>
      </c>
      <c r="B110" s="72" t="s">
        <v>206</v>
      </c>
      <c r="C110" s="20">
        <v>0</v>
      </c>
      <c r="D110" s="20">
        <v>0</v>
      </c>
      <c r="E110" s="20">
        <v>0</v>
      </c>
      <c r="F110" s="20">
        <v>34757.659499999994</v>
      </c>
      <c r="G110" s="20">
        <v>34757.659499999994</v>
      </c>
      <c r="H110" s="20" t="s">
        <v>205</v>
      </c>
      <c r="I110" s="20" t="s">
        <v>205</v>
      </c>
      <c r="J110" s="20" t="s">
        <v>205</v>
      </c>
      <c r="K110" s="20">
        <v>53.724876915322568</v>
      </c>
      <c r="L110" s="20">
        <v>53.724876915322568</v>
      </c>
    </row>
    <row r="111" spans="1:12" s="36" customFormat="1">
      <c r="A111" s="35"/>
      <c r="B111" s="35" t="s">
        <v>207</v>
      </c>
      <c r="C111" s="17">
        <v>0</v>
      </c>
      <c r="D111" s="17">
        <v>0</v>
      </c>
      <c r="E111" s="17">
        <v>0</v>
      </c>
      <c r="F111" s="17">
        <v>34757.659499999994</v>
      </c>
      <c r="G111" s="27">
        <v>34757.659499999994</v>
      </c>
      <c r="H111" s="71" t="s">
        <v>205</v>
      </c>
      <c r="I111" s="71"/>
      <c r="J111" s="71" t="s">
        <v>205</v>
      </c>
      <c r="K111" s="71">
        <v>53.724876915322568</v>
      </c>
      <c r="L111" s="71">
        <v>53.724876915322568</v>
      </c>
    </row>
    <row r="112" spans="1:12" s="36" customFormat="1">
      <c r="A112" s="18">
        <v>36</v>
      </c>
      <c r="B112" s="19" t="s">
        <v>63</v>
      </c>
      <c r="C112" s="20">
        <v>0</v>
      </c>
      <c r="D112" s="20">
        <v>0</v>
      </c>
      <c r="E112" s="20">
        <v>368431.19070000004</v>
      </c>
      <c r="F112" s="73">
        <v>71832.496299999999</v>
      </c>
      <c r="G112" s="20">
        <v>440263.68700000003</v>
      </c>
      <c r="H112" s="21" t="s">
        <v>205</v>
      </c>
      <c r="I112" s="21" t="s">
        <v>205</v>
      </c>
      <c r="J112" s="21">
        <v>569.48369530241939</v>
      </c>
      <c r="K112" s="21">
        <v>111.03141229166665</v>
      </c>
      <c r="L112" s="21">
        <v>680.51510759408609</v>
      </c>
    </row>
    <row r="113" spans="1:12" s="36" customFormat="1" ht="30">
      <c r="A113" s="35"/>
      <c r="B113" s="38" t="s">
        <v>134</v>
      </c>
      <c r="C113" s="17"/>
      <c r="D113" s="17"/>
      <c r="E113" s="17">
        <v>368431.19070000004</v>
      </c>
      <c r="F113" s="17">
        <v>71832.496299999999</v>
      </c>
      <c r="G113" s="27">
        <v>440263.68700000003</v>
      </c>
      <c r="H113" s="27"/>
      <c r="I113" s="27"/>
      <c r="J113" s="27">
        <v>569.48369530241939</v>
      </c>
      <c r="K113" s="27">
        <v>111.03141229166665</v>
      </c>
      <c r="L113" s="27">
        <v>680.51510759408609</v>
      </c>
    </row>
    <row r="114" spans="1:12" s="36" customFormat="1">
      <c r="A114" s="18">
        <v>37</v>
      </c>
      <c r="B114" s="19" t="s">
        <v>64</v>
      </c>
      <c r="C114" s="20">
        <v>190008.5386</v>
      </c>
      <c r="D114" s="20">
        <v>0</v>
      </c>
      <c r="E114" s="20">
        <v>92687.092000000004</v>
      </c>
      <c r="F114" s="20">
        <v>90369.914699999994</v>
      </c>
      <c r="G114" s="20">
        <v>373065.5453</v>
      </c>
      <c r="H114" s="21">
        <v>293.69599380376343</v>
      </c>
      <c r="I114" s="21" t="s">
        <v>205</v>
      </c>
      <c r="J114" s="21">
        <v>143.26633844086021</v>
      </c>
      <c r="K114" s="21">
        <v>139.68467997983871</v>
      </c>
      <c r="L114" s="21">
        <v>576.6470122244624</v>
      </c>
    </row>
    <row r="115" spans="1:12" s="36" customFormat="1">
      <c r="A115" s="35"/>
      <c r="B115" s="35" t="s">
        <v>135</v>
      </c>
      <c r="C115" s="17">
        <v>190008.5386</v>
      </c>
      <c r="D115" s="17"/>
      <c r="E115" s="17">
        <v>92687.092000000004</v>
      </c>
      <c r="F115" s="17">
        <v>90369.914699999994</v>
      </c>
      <c r="G115" s="27">
        <v>373065.5453</v>
      </c>
      <c r="H115" s="27">
        <v>293.69599380376343</v>
      </c>
      <c r="I115" s="27"/>
      <c r="J115" s="27">
        <v>143.26633844086021</v>
      </c>
      <c r="K115" s="27">
        <v>139.68467997983871</v>
      </c>
      <c r="L115" s="27">
        <v>576.6470122244624</v>
      </c>
    </row>
    <row r="116" spans="1:12" s="36" customFormat="1">
      <c r="A116" s="23">
        <v>38</v>
      </c>
      <c r="B116" s="24" t="s">
        <v>65</v>
      </c>
      <c r="C116" s="25">
        <v>0</v>
      </c>
      <c r="D116" s="25">
        <v>0</v>
      </c>
      <c r="E116" s="25">
        <v>224766.19810000001</v>
      </c>
      <c r="F116" s="25">
        <v>64880.964399999997</v>
      </c>
      <c r="G116" s="25">
        <v>289647.16249999998</v>
      </c>
      <c r="H116" s="26" t="s">
        <v>205</v>
      </c>
      <c r="I116" s="26" t="s">
        <v>205</v>
      </c>
      <c r="J116" s="26">
        <v>347.420870719086</v>
      </c>
      <c r="K116" s="26">
        <v>100.28643690860214</v>
      </c>
      <c r="L116" s="26">
        <v>447.70730762768812</v>
      </c>
    </row>
    <row r="117" spans="1:12" s="36" customFormat="1" ht="30">
      <c r="A117" s="35"/>
      <c r="B117" s="38" t="s">
        <v>136</v>
      </c>
      <c r="C117" s="17"/>
      <c r="D117" s="17"/>
      <c r="E117" s="17">
        <v>53943.887543999997</v>
      </c>
      <c r="F117" s="17">
        <v>3957.7388283999999</v>
      </c>
      <c r="G117" s="27">
        <v>57901.626372399995</v>
      </c>
      <c r="H117" s="27"/>
      <c r="I117" s="27"/>
      <c r="J117" s="27">
        <v>83.381008972580631</v>
      </c>
      <c r="K117" s="27">
        <v>6.1174726514247304</v>
      </c>
      <c r="L117" s="27">
        <v>89.498481624005365</v>
      </c>
    </row>
    <row r="118" spans="1:12" s="36" customFormat="1">
      <c r="A118" s="35"/>
      <c r="B118" s="35" t="s">
        <v>137</v>
      </c>
      <c r="C118" s="17"/>
      <c r="D118" s="17"/>
      <c r="E118" s="17">
        <v>170822.31055600001</v>
      </c>
      <c r="F118" s="17">
        <v>60923.2255716</v>
      </c>
      <c r="G118" s="27">
        <v>231745.5361276</v>
      </c>
      <c r="H118" s="27"/>
      <c r="I118" s="27"/>
      <c r="J118" s="27">
        <v>264.03986174650538</v>
      </c>
      <c r="K118" s="27">
        <v>94.168964257177407</v>
      </c>
      <c r="L118" s="27">
        <v>358.20882600368282</v>
      </c>
    </row>
    <row r="119" spans="1:12" s="36" customFormat="1">
      <c r="A119" s="23">
        <v>39</v>
      </c>
      <c r="B119" s="24" t="s">
        <v>66</v>
      </c>
      <c r="C119" s="25">
        <v>0</v>
      </c>
      <c r="D119" s="25">
        <v>145982.16990000001</v>
      </c>
      <c r="E119" s="25">
        <v>871258.66480000003</v>
      </c>
      <c r="F119" s="25">
        <v>956994.22490000003</v>
      </c>
      <c r="G119" s="25">
        <v>1974235.0596</v>
      </c>
      <c r="H119" s="26" t="s">
        <v>205</v>
      </c>
      <c r="I119" s="26">
        <v>225.64448304435484</v>
      </c>
      <c r="J119" s="26">
        <v>1346.7035813440859</v>
      </c>
      <c r="K119" s="26">
        <v>1479.2249444018814</v>
      </c>
      <c r="L119" s="26">
        <v>3051.5730087903221</v>
      </c>
    </row>
    <row r="120" spans="1:12" s="36" customFormat="1">
      <c r="A120" s="35"/>
      <c r="B120" s="35" t="s">
        <v>138</v>
      </c>
      <c r="C120" s="17"/>
      <c r="D120" s="17">
        <v>145982.16990000001</v>
      </c>
      <c r="E120" s="17">
        <v>871258.66480000003</v>
      </c>
      <c r="F120" s="17">
        <v>956994.22490000003</v>
      </c>
      <c r="G120" s="27">
        <v>1974235.0596</v>
      </c>
      <c r="H120" s="27"/>
      <c r="I120" s="27">
        <v>225.64448304435484</v>
      </c>
      <c r="J120" s="27">
        <v>1346.7035813440859</v>
      </c>
      <c r="K120" s="27">
        <v>1479.2249444018814</v>
      </c>
      <c r="L120" s="27">
        <v>3051.5730087903221</v>
      </c>
    </row>
    <row r="121" spans="1:12" s="36" customFormat="1">
      <c r="A121" s="23">
        <v>40</v>
      </c>
      <c r="B121" s="24" t="s">
        <v>67</v>
      </c>
      <c r="C121" s="25">
        <v>0</v>
      </c>
      <c r="D121" s="25">
        <v>0</v>
      </c>
      <c r="E121" s="25">
        <v>440263.68699999998</v>
      </c>
      <c r="F121" s="25">
        <v>576977.14769999997</v>
      </c>
      <c r="G121" s="25">
        <v>1017240.8347</v>
      </c>
      <c r="H121" s="26" t="s">
        <v>205</v>
      </c>
      <c r="I121" s="26" t="s">
        <v>205</v>
      </c>
      <c r="J121" s="26">
        <v>680.51510759408586</v>
      </c>
      <c r="K121" s="26">
        <v>891.83295679435469</v>
      </c>
      <c r="L121" s="26">
        <v>1572.3480643884404</v>
      </c>
    </row>
    <row r="122" spans="1:12" s="36" customFormat="1">
      <c r="A122" s="35"/>
      <c r="B122" s="35" t="s">
        <v>139</v>
      </c>
      <c r="C122" s="17"/>
      <c r="D122" s="17"/>
      <c r="E122" s="17">
        <v>440263.68699999998</v>
      </c>
      <c r="F122" s="17">
        <v>576977.14769999997</v>
      </c>
      <c r="G122" s="27">
        <v>1017240.8347</v>
      </c>
      <c r="H122" s="27"/>
      <c r="I122" s="27"/>
      <c r="J122" s="27">
        <v>680.51510759408586</v>
      </c>
      <c r="K122" s="27">
        <v>891.83295679435469</v>
      </c>
      <c r="L122" s="27">
        <v>1572.3480643884404</v>
      </c>
    </row>
    <row r="123" spans="1:12" s="36" customFormat="1">
      <c r="A123" s="23">
        <v>41</v>
      </c>
      <c r="B123" s="24" t="s">
        <v>69</v>
      </c>
      <c r="C123" s="25">
        <v>134396.28340000001</v>
      </c>
      <c r="D123" s="25">
        <v>0</v>
      </c>
      <c r="E123" s="25">
        <v>1151637.1180999998</v>
      </c>
      <c r="F123" s="25">
        <v>345259.41769999999</v>
      </c>
      <c r="G123" s="25">
        <v>1631292.8191999998</v>
      </c>
      <c r="H123" s="26">
        <v>207.73619073924732</v>
      </c>
      <c r="I123" s="26" t="s">
        <v>205</v>
      </c>
      <c r="J123" s="26">
        <v>1780.0842551276878</v>
      </c>
      <c r="K123" s="26">
        <v>533.66711069220423</v>
      </c>
      <c r="L123" s="26">
        <v>2521.4875565591392</v>
      </c>
    </row>
    <row r="124" spans="1:12" s="36" customFormat="1">
      <c r="A124" s="35"/>
      <c r="B124" s="35" t="s">
        <v>140</v>
      </c>
      <c r="C124" s="17">
        <v>134396.28340000001</v>
      </c>
      <c r="D124" s="17"/>
      <c r="E124" s="17">
        <v>338466</v>
      </c>
      <c r="F124" s="17">
        <v>89767</v>
      </c>
      <c r="G124" s="27">
        <v>562629.28340000007</v>
      </c>
      <c r="H124" s="27">
        <v>207.73619073924732</v>
      </c>
      <c r="I124" s="27"/>
      <c r="J124" s="27">
        <v>523.16653225806454</v>
      </c>
      <c r="K124" s="27">
        <v>138.75275537634408</v>
      </c>
      <c r="L124" s="27">
        <v>869.65547837365602</v>
      </c>
    </row>
    <row r="125" spans="1:12" s="36" customFormat="1">
      <c r="A125" s="35"/>
      <c r="B125" s="35" t="s">
        <v>141</v>
      </c>
      <c r="C125" s="17"/>
      <c r="D125" s="17"/>
      <c r="E125" s="17">
        <v>110327</v>
      </c>
      <c r="F125" s="17"/>
      <c r="G125" s="27">
        <v>110327</v>
      </c>
      <c r="H125" s="27"/>
      <c r="I125" s="27"/>
      <c r="J125" s="27">
        <v>170.53232526881717</v>
      </c>
      <c r="K125" s="27"/>
      <c r="L125" s="27">
        <v>170.53232526881717</v>
      </c>
    </row>
    <row r="126" spans="1:12" s="36" customFormat="1">
      <c r="A126" s="35"/>
      <c r="B126" s="35" t="s">
        <v>142</v>
      </c>
      <c r="C126" s="17"/>
      <c r="D126" s="17"/>
      <c r="E126" s="17">
        <v>16584</v>
      </c>
      <c r="F126" s="17"/>
      <c r="G126" s="27">
        <v>16584</v>
      </c>
      <c r="H126" s="27"/>
      <c r="I126" s="27"/>
      <c r="J126" s="27">
        <v>25.633870967741931</v>
      </c>
      <c r="K126" s="27"/>
      <c r="L126" s="27">
        <v>25.633870967741931</v>
      </c>
    </row>
    <row r="127" spans="1:12" s="36" customFormat="1">
      <c r="A127" s="35"/>
      <c r="B127" s="35" t="s">
        <v>143</v>
      </c>
      <c r="C127" s="17"/>
      <c r="D127" s="17"/>
      <c r="E127" s="17">
        <v>41689</v>
      </c>
      <c r="F127" s="17">
        <v>28346</v>
      </c>
      <c r="G127" s="27">
        <v>70035</v>
      </c>
      <c r="H127" s="27"/>
      <c r="I127" s="27"/>
      <c r="J127" s="27">
        <v>64.438642473118279</v>
      </c>
      <c r="K127" s="27">
        <v>43.814381720430106</v>
      </c>
      <c r="L127" s="27">
        <v>108.25302419354838</v>
      </c>
    </row>
    <row r="128" spans="1:12" s="36" customFormat="1" ht="30" customHeight="1">
      <c r="A128" s="35"/>
      <c r="B128" s="35" t="s">
        <v>144</v>
      </c>
      <c r="C128" s="17"/>
      <c r="D128" s="17"/>
      <c r="E128" s="17">
        <v>35240.118099999847</v>
      </c>
      <c r="F128" s="17">
        <v>43157.417699999991</v>
      </c>
      <c r="G128" s="27">
        <v>78397.535799999838</v>
      </c>
      <c r="H128" s="27"/>
      <c r="I128" s="27"/>
      <c r="J128" s="27">
        <v>54.470612654569649</v>
      </c>
      <c r="K128" s="27">
        <v>66.708374133064495</v>
      </c>
      <c r="L128" s="27">
        <v>121.17898678763414</v>
      </c>
    </row>
    <row r="129" spans="1:12" s="36" customFormat="1">
      <c r="A129" s="35"/>
      <c r="B129" s="35" t="s">
        <v>145</v>
      </c>
      <c r="C129" s="17"/>
      <c r="D129" s="17"/>
      <c r="E129" s="17">
        <v>68062</v>
      </c>
      <c r="F129" s="17">
        <v>112037</v>
      </c>
      <c r="G129" s="27">
        <v>180099</v>
      </c>
      <c r="H129" s="27"/>
      <c r="I129" s="27"/>
      <c r="J129" s="27">
        <v>105.20336021505376</v>
      </c>
      <c r="K129" s="27">
        <v>173.17547043010751</v>
      </c>
      <c r="L129" s="27">
        <v>278.37883064516126</v>
      </c>
    </row>
    <row r="130" spans="1:12" s="36" customFormat="1">
      <c r="A130" s="35"/>
      <c r="B130" s="35" t="s">
        <v>146</v>
      </c>
      <c r="C130" s="17"/>
      <c r="D130" s="17"/>
      <c r="E130" s="17">
        <v>541269</v>
      </c>
      <c r="F130" s="17">
        <v>71952</v>
      </c>
      <c r="G130" s="27">
        <v>613221</v>
      </c>
      <c r="H130" s="27"/>
      <c r="I130" s="27"/>
      <c r="J130" s="27">
        <v>836.63891129032254</v>
      </c>
      <c r="K130" s="27">
        <v>111.21612903225805</v>
      </c>
      <c r="L130" s="27">
        <v>947.85504032258063</v>
      </c>
    </row>
    <row r="131" spans="1:12" s="36" customFormat="1">
      <c r="A131" s="23">
        <v>42</v>
      </c>
      <c r="B131" s="39" t="s">
        <v>70</v>
      </c>
      <c r="C131" s="40">
        <v>0</v>
      </c>
      <c r="D131" s="40">
        <v>0</v>
      </c>
      <c r="E131" s="40">
        <v>500510.29680000001</v>
      </c>
      <c r="F131" s="40">
        <v>85735.560100000002</v>
      </c>
      <c r="G131" s="25">
        <v>586245.85690000001</v>
      </c>
      <c r="H131" s="41" t="s">
        <v>205</v>
      </c>
      <c r="I131" s="41" t="s">
        <v>205</v>
      </c>
      <c r="J131" s="26">
        <v>773.63822758064509</v>
      </c>
      <c r="K131" s="26">
        <v>132.5213630577957</v>
      </c>
      <c r="L131" s="26">
        <v>906.15959063844082</v>
      </c>
    </row>
    <row r="132" spans="1:12" s="36" customFormat="1" ht="30">
      <c r="A132" s="35"/>
      <c r="B132" s="38" t="s">
        <v>147</v>
      </c>
      <c r="C132" s="17"/>
      <c r="D132" s="17"/>
      <c r="E132" s="17">
        <v>500510.29680000001</v>
      </c>
      <c r="F132" s="17">
        <v>85735.560100000002</v>
      </c>
      <c r="G132" s="27">
        <v>586245.85690000001</v>
      </c>
      <c r="H132" s="27"/>
      <c r="I132" s="27"/>
      <c r="J132" s="27">
        <v>773.63822758064509</v>
      </c>
      <c r="K132" s="27">
        <v>132.5213630577957</v>
      </c>
      <c r="L132" s="27">
        <v>906.15959063844082</v>
      </c>
    </row>
    <row r="133" spans="1:12" s="36" customFormat="1">
      <c r="A133" s="23">
        <v>43</v>
      </c>
      <c r="B133" s="24" t="s">
        <v>72</v>
      </c>
      <c r="C133" s="25">
        <v>11585.886500000001</v>
      </c>
      <c r="D133" s="25">
        <v>0</v>
      </c>
      <c r="E133" s="25">
        <v>3429422.4040000001</v>
      </c>
      <c r="F133" s="25">
        <v>2773661.2280999999</v>
      </c>
      <c r="G133" s="25">
        <v>6214669.5186000001</v>
      </c>
      <c r="H133" s="26">
        <v>17.908292305107526</v>
      </c>
      <c r="I133" s="26" t="s">
        <v>205</v>
      </c>
      <c r="J133" s="26">
        <v>5300.8545223118272</v>
      </c>
      <c r="K133" s="26">
        <v>4287.2451778427412</v>
      </c>
      <c r="L133" s="26">
        <v>9606.0079924596757</v>
      </c>
    </row>
    <row r="134" spans="1:12" s="36" customFormat="1">
      <c r="A134" s="35"/>
      <c r="B134" s="35" t="s">
        <v>148</v>
      </c>
      <c r="C134" s="17">
        <v>11585.886500000001</v>
      </c>
      <c r="D134" s="17"/>
      <c r="E134" s="17">
        <v>3429422.4040000001</v>
      </c>
      <c r="F134" s="17">
        <v>2773661.2280999999</v>
      </c>
      <c r="G134" s="27">
        <v>6214669.5186000001</v>
      </c>
      <c r="H134" s="27">
        <v>17.908292305107526</v>
      </c>
      <c r="I134" s="27"/>
      <c r="J134" s="27">
        <v>5300.8545223118272</v>
      </c>
      <c r="K134" s="27">
        <v>4287.2451778427412</v>
      </c>
      <c r="L134" s="27">
        <v>9606.0079924596757</v>
      </c>
    </row>
    <row r="135" spans="1:12" s="36" customFormat="1">
      <c r="A135" s="23">
        <v>44</v>
      </c>
      <c r="B135" s="24" t="s">
        <v>74</v>
      </c>
      <c r="C135" s="25">
        <v>0</v>
      </c>
      <c r="D135" s="25">
        <v>0</v>
      </c>
      <c r="E135" s="25">
        <v>0</v>
      </c>
      <c r="F135" s="25">
        <v>187691.36129999999</v>
      </c>
      <c r="G135" s="25">
        <v>187691.36129999999</v>
      </c>
      <c r="H135" s="26" t="s">
        <v>205</v>
      </c>
      <c r="I135" s="26" t="s">
        <v>205</v>
      </c>
      <c r="J135" s="26" t="s">
        <v>205</v>
      </c>
      <c r="K135" s="26">
        <v>290.11433534274192</v>
      </c>
      <c r="L135" s="26">
        <v>290.11433534274192</v>
      </c>
    </row>
    <row r="136" spans="1:12" s="36" customFormat="1">
      <c r="A136" s="35"/>
      <c r="B136" s="35" t="s">
        <v>149</v>
      </c>
      <c r="C136" s="17"/>
      <c r="D136" s="17"/>
      <c r="E136" s="17">
        <v>0</v>
      </c>
      <c r="F136" s="17"/>
      <c r="G136" s="27">
        <v>0</v>
      </c>
      <c r="H136" s="27"/>
      <c r="I136" s="27"/>
      <c r="J136" s="27" t="s">
        <v>205</v>
      </c>
      <c r="K136" s="27"/>
      <c r="L136" s="27">
        <v>0</v>
      </c>
    </row>
    <row r="137" spans="1:12" s="36" customFormat="1">
      <c r="A137" s="23">
        <v>45</v>
      </c>
      <c r="B137" s="24" t="s">
        <v>75</v>
      </c>
      <c r="C137" s="25">
        <v>699787.54460000002</v>
      </c>
      <c r="D137" s="25">
        <v>0</v>
      </c>
      <c r="E137" s="25">
        <v>8473917.3860999998</v>
      </c>
      <c r="F137" s="25">
        <v>3897492.2186000003</v>
      </c>
      <c r="G137" s="25">
        <v>13071197.149300002</v>
      </c>
      <c r="H137" s="26">
        <v>1081.6608552284945</v>
      </c>
      <c r="I137" s="26" t="s">
        <v>205</v>
      </c>
      <c r="J137" s="26">
        <v>13098.124991955643</v>
      </c>
      <c r="K137" s="26">
        <v>6024.3495314381717</v>
      </c>
      <c r="L137" s="26">
        <v>20204.135378622308</v>
      </c>
    </row>
    <row r="138" spans="1:12" s="36" customFormat="1">
      <c r="A138" s="35"/>
      <c r="B138" s="35" t="s">
        <v>150</v>
      </c>
      <c r="C138" s="17">
        <v>699787.54460000002</v>
      </c>
      <c r="D138" s="17"/>
      <c r="E138" s="17">
        <v>3474306.1283009998</v>
      </c>
      <c r="F138" s="17">
        <v>1286172.4321380001</v>
      </c>
      <c r="G138" s="27">
        <v>5460266.1050390005</v>
      </c>
      <c r="H138" s="27">
        <v>1081.6608552284945</v>
      </c>
      <c r="I138" s="27"/>
      <c r="J138" s="27">
        <v>5370.2312467018137</v>
      </c>
      <c r="K138" s="27">
        <v>1988.0353453745968</v>
      </c>
      <c r="L138" s="27">
        <v>8439.9274473049045</v>
      </c>
    </row>
    <row r="139" spans="1:12" s="36" customFormat="1">
      <c r="A139" s="35"/>
      <c r="B139" s="35" t="s">
        <v>151</v>
      </c>
      <c r="C139" s="17"/>
      <c r="D139" s="17"/>
      <c r="E139" s="17">
        <v>4999611.2577989995</v>
      </c>
      <c r="F139" s="17">
        <v>2611319.7864620001</v>
      </c>
      <c r="G139" s="27">
        <v>7610931.0442609992</v>
      </c>
      <c r="H139" s="27"/>
      <c r="I139" s="27"/>
      <c r="J139" s="27">
        <v>7727.8937452538294</v>
      </c>
      <c r="K139" s="27">
        <v>4036.3141860635751</v>
      </c>
      <c r="L139" s="27">
        <v>11764.207931317404</v>
      </c>
    </row>
    <row r="140" spans="1:12" s="36" customFormat="1">
      <c r="A140" s="23">
        <v>46</v>
      </c>
      <c r="B140" s="24" t="s">
        <v>77</v>
      </c>
      <c r="C140" s="25">
        <v>9268.7092000000011</v>
      </c>
      <c r="D140" s="25">
        <v>0</v>
      </c>
      <c r="E140" s="25">
        <v>1153954.2953999999</v>
      </c>
      <c r="F140" s="25">
        <v>676615.77159999998</v>
      </c>
      <c r="G140" s="25">
        <v>1839838.7761999997</v>
      </c>
      <c r="H140" s="26">
        <v>14.326633844086023</v>
      </c>
      <c r="I140" s="26" t="s">
        <v>205</v>
      </c>
      <c r="J140" s="26">
        <v>1783.6659135887094</v>
      </c>
      <c r="K140" s="26">
        <v>1045.8442706182796</v>
      </c>
      <c r="L140" s="26">
        <v>2843.8368180510752</v>
      </c>
    </row>
    <row r="141" spans="1:12" s="36" customFormat="1">
      <c r="A141" s="35"/>
      <c r="B141" s="35" t="s">
        <v>152</v>
      </c>
      <c r="C141" s="17"/>
      <c r="D141" s="17"/>
      <c r="E141" s="17">
        <v>1153954.2953999999</v>
      </c>
      <c r="F141" s="17">
        <v>676615.77159999998</v>
      </c>
      <c r="G141" s="27">
        <v>1830570.0669999998</v>
      </c>
      <c r="H141" s="27"/>
      <c r="I141" s="27"/>
      <c r="J141" s="27">
        <v>1783.6659135887094</v>
      </c>
      <c r="K141" s="27">
        <v>1045.8442706182796</v>
      </c>
      <c r="L141" s="27">
        <v>2829.5101842069889</v>
      </c>
    </row>
    <row r="142" spans="1:12" s="36" customFormat="1">
      <c r="A142" s="23">
        <v>47</v>
      </c>
      <c r="B142" s="24" t="s">
        <v>78</v>
      </c>
      <c r="C142" s="42">
        <v>868941.48749999993</v>
      </c>
      <c r="D142" s="25">
        <v>0</v>
      </c>
      <c r="E142" s="42">
        <v>3352955.5531000001</v>
      </c>
      <c r="F142" s="42">
        <v>2384375.4417000003</v>
      </c>
      <c r="G142" s="25">
        <v>6606272.4823000003</v>
      </c>
      <c r="H142" s="26">
        <v>1343.1219228830644</v>
      </c>
      <c r="I142" s="26" t="s">
        <v>205</v>
      </c>
      <c r="J142" s="26">
        <v>5182.6597930981188</v>
      </c>
      <c r="K142" s="26">
        <v>3685.5265563911294</v>
      </c>
      <c r="L142" s="26">
        <v>10211.308272372313</v>
      </c>
    </row>
    <row r="143" spans="1:12" s="36" customFormat="1">
      <c r="A143" s="35"/>
      <c r="B143" s="35" t="s">
        <v>153</v>
      </c>
      <c r="C143" s="17">
        <v>868941.48749999993</v>
      </c>
      <c r="D143" s="17"/>
      <c r="E143" s="17">
        <v>299754</v>
      </c>
      <c r="F143" s="17">
        <v>404390</v>
      </c>
      <c r="G143" s="27">
        <v>1573085.4874999998</v>
      </c>
      <c r="H143" s="27">
        <v>1343.1219228830644</v>
      </c>
      <c r="I143" s="27"/>
      <c r="J143" s="27">
        <v>463.3294354838709</v>
      </c>
      <c r="K143" s="27">
        <v>625.06518817204289</v>
      </c>
      <c r="L143" s="27">
        <v>2431.5165465389782</v>
      </c>
    </row>
    <row r="144" spans="1:12" s="36" customFormat="1">
      <c r="A144" s="35"/>
      <c r="B144" s="35" t="s">
        <v>154</v>
      </c>
      <c r="C144" s="17"/>
      <c r="D144" s="17"/>
      <c r="E144" s="17">
        <v>1443112</v>
      </c>
      <c r="F144" s="17">
        <v>1134247</v>
      </c>
      <c r="G144" s="27">
        <v>2577359</v>
      </c>
      <c r="H144" s="27"/>
      <c r="I144" s="27"/>
      <c r="J144" s="27">
        <v>2230.6166666666668</v>
      </c>
      <c r="K144" s="27">
        <v>1753.20436827957</v>
      </c>
      <c r="L144" s="27">
        <v>3983.821034946237</v>
      </c>
    </row>
    <row r="145" spans="1:12" s="36" customFormat="1">
      <c r="A145" s="35"/>
      <c r="B145" s="35" t="s">
        <v>155</v>
      </c>
      <c r="C145" s="17"/>
      <c r="D145" s="17"/>
      <c r="E145" s="17">
        <v>725915</v>
      </c>
      <c r="F145" s="17"/>
      <c r="G145" s="27">
        <v>725915</v>
      </c>
      <c r="H145" s="27"/>
      <c r="I145" s="27"/>
      <c r="J145" s="27">
        <v>1122.0460349462364</v>
      </c>
      <c r="K145" s="27"/>
      <c r="L145" s="27">
        <v>1122.0460349462364</v>
      </c>
    </row>
    <row r="146" spans="1:12" s="36" customFormat="1">
      <c r="A146" s="35"/>
      <c r="B146" s="35" t="s">
        <v>156</v>
      </c>
      <c r="C146" s="17"/>
      <c r="D146" s="17"/>
      <c r="E146" s="17">
        <v>483832.55310000014</v>
      </c>
      <c r="F146" s="17">
        <v>722227.44170000032</v>
      </c>
      <c r="G146" s="27">
        <v>1206059.9948000005</v>
      </c>
      <c r="H146" s="27"/>
      <c r="I146" s="27"/>
      <c r="J146" s="27">
        <v>747.85945707661301</v>
      </c>
      <c r="K146" s="27">
        <v>1116.3461800470434</v>
      </c>
      <c r="L146" s="27">
        <v>1864.2056371236563</v>
      </c>
    </row>
    <row r="147" spans="1:12" s="36" customFormat="1">
      <c r="A147" s="35"/>
      <c r="B147" s="35" t="s">
        <v>157</v>
      </c>
      <c r="C147" s="17"/>
      <c r="D147" s="17"/>
      <c r="E147" s="17">
        <v>69741</v>
      </c>
      <c r="F147" s="17">
        <v>123511</v>
      </c>
      <c r="G147" s="27">
        <v>193252</v>
      </c>
      <c r="H147" s="27"/>
      <c r="I147" s="27"/>
      <c r="J147" s="27">
        <v>107.7985887096774</v>
      </c>
      <c r="K147" s="27">
        <v>190.91081989247309</v>
      </c>
      <c r="L147" s="27">
        <v>298.70940860215046</v>
      </c>
    </row>
    <row r="148" spans="1:12" s="36" customFormat="1">
      <c r="A148" s="35"/>
      <c r="B148" s="35" t="s">
        <v>158</v>
      </c>
      <c r="C148" s="17"/>
      <c r="D148" s="17"/>
      <c r="E148" s="17">
        <v>330601</v>
      </c>
      <c r="F148" s="17"/>
      <c r="G148" s="27">
        <v>330601</v>
      </c>
      <c r="H148" s="27"/>
      <c r="I148" s="27"/>
      <c r="J148" s="27">
        <v>511.00961021505373</v>
      </c>
      <c r="K148" s="27"/>
      <c r="L148" s="27">
        <v>511.00961021505373</v>
      </c>
    </row>
    <row r="149" spans="1:12" s="36" customFormat="1">
      <c r="A149" s="23">
        <v>48</v>
      </c>
      <c r="B149" s="24" t="s">
        <v>80</v>
      </c>
      <c r="C149" s="25">
        <v>991751.88439999998</v>
      </c>
      <c r="D149" s="25">
        <v>148299.34720000002</v>
      </c>
      <c r="E149" s="42">
        <v>3881271.9775</v>
      </c>
      <c r="F149" s="25">
        <v>1100659.2175</v>
      </c>
      <c r="G149" s="25">
        <v>6121982.4266000008</v>
      </c>
      <c r="H149" s="26">
        <v>1532.9498213172042</v>
      </c>
      <c r="I149" s="26">
        <v>229.22614150537638</v>
      </c>
      <c r="J149" s="26">
        <v>5999.2779222110212</v>
      </c>
      <c r="K149" s="26">
        <v>1701.2877689852148</v>
      </c>
      <c r="L149" s="26">
        <v>9462.7416540188169</v>
      </c>
    </row>
    <row r="150" spans="1:12" s="36" customFormat="1">
      <c r="A150" s="35"/>
      <c r="B150" s="35" t="s">
        <v>159</v>
      </c>
      <c r="C150" s="17">
        <v>923568</v>
      </c>
      <c r="D150" s="17">
        <v>122486</v>
      </c>
      <c r="E150" s="17">
        <v>2051718</v>
      </c>
      <c r="F150" s="17">
        <v>714748</v>
      </c>
      <c r="G150" s="27">
        <v>3812520</v>
      </c>
      <c r="H150" s="27">
        <v>1427.5580645161288</v>
      </c>
      <c r="I150" s="27">
        <v>189.32647849462364</v>
      </c>
      <c r="J150" s="27">
        <v>3171.3383064516129</v>
      </c>
      <c r="K150" s="27">
        <v>1104.7852150537633</v>
      </c>
      <c r="L150" s="27">
        <v>5893.0080645161288</v>
      </c>
    </row>
    <row r="151" spans="1:12" s="36" customFormat="1">
      <c r="A151" s="35"/>
      <c r="B151" s="35" t="s">
        <v>160</v>
      </c>
      <c r="C151" s="17"/>
      <c r="D151" s="17"/>
      <c r="E151" s="17">
        <v>1457195</v>
      </c>
      <c r="F151" s="17">
        <v>272617</v>
      </c>
      <c r="G151" s="27">
        <v>1729812</v>
      </c>
      <c r="H151" s="27"/>
      <c r="I151" s="27"/>
      <c r="J151" s="27">
        <v>2252.3847446236559</v>
      </c>
      <c r="K151" s="27">
        <v>421.38380376344082</v>
      </c>
      <c r="L151" s="27">
        <v>2673.7685483870969</v>
      </c>
    </row>
    <row r="152" spans="1:12" s="36" customFormat="1">
      <c r="A152" s="35"/>
      <c r="B152" s="35" t="s">
        <v>161</v>
      </c>
      <c r="C152" s="17"/>
      <c r="D152" s="17"/>
      <c r="E152" s="17">
        <v>42572</v>
      </c>
      <c r="F152" s="17">
        <v>11645</v>
      </c>
      <c r="G152" s="27">
        <v>54217</v>
      </c>
      <c r="H152" s="27"/>
      <c r="I152" s="27"/>
      <c r="J152" s="27">
        <v>65.803494623655908</v>
      </c>
      <c r="K152" s="27">
        <v>17.999663978494624</v>
      </c>
      <c r="L152" s="27">
        <v>83.803158602150532</v>
      </c>
    </row>
    <row r="153" spans="1:12" s="36" customFormat="1">
      <c r="A153" s="23">
        <v>49</v>
      </c>
      <c r="B153" s="24" t="s">
        <v>81</v>
      </c>
      <c r="C153" s="25">
        <v>157568.0564</v>
      </c>
      <c r="D153" s="25">
        <v>9268.7092000000011</v>
      </c>
      <c r="E153" s="43">
        <v>5470855.6052999999</v>
      </c>
      <c r="F153" s="41">
        <v>3943835.7645999999</v>
      </c>
      <c r="G153" s="25">
        <v>9581528.1354999989</v>
      </c>
      <c r="H153" s="26">
        <v>243.55277534946234</v>
      </c>
      <c r="I153" s="26">
        <v>14.326633844086023</v>
      </c>
      <c r="J153" s="26">
        <v>8456.2956264717741</v>
      </c>
      <c r="K153" s="26">
        <v>6095.982700658602</v>
      </c>
      <c r="L153" s="26">
        <v>14810.157736323925</v>
      </c>
    </row>
    <row r="154" spans="1:12" s="36" customFormat="1">
      <c r="A154" s="35"/>
      <c r="B154" s="35" t="s">
        <v>162</v>
      </c>
      <c r="C154" s="17">
        <v>157568.0564</v>
      </c>
      <c r="D154" s="17">
        <v>9268.7092000000011</v>
      </c>
      <c r="E154" s="17">
        <v>5470855.6052999999</v>
      </c>
      <c r="F154" s="17">
        <v>3943835.7645999999</v>
      </c>
      <c r="G154" s="17">
        <v>9581528.1354999989</v>
      </c>
      <c r="H154" s="27"/>
      <c r="I154" s="27">
        <v>14.326633844086023</v>
      </c>
      <c r="J154" s="27">
        <v>8456.2956264717741</v>
      </c>
      <c r="K154" s="27">
        <v>6095.982700658602</v>
      </c>
      <c r="L154" s="27">
        <v>14566.604960974462</v>
      </c>
    </row>
    <row r="155" spans="1:12" s="36" customFormat="1">
      <c r="A155" s="23">
        <v>50</v>
      </c>
      <c r="B155" s="24" t="s">
        <v>83</v>
      </c>
      <c r="C155" s="25">
        <v>11585.886500000001</v>
      </c>
      <c r="D155" s="25">
        <v>0</v>
      </c>
      <c r="E155" s="42">
        <v>892113.26049999997</v>
      </c>
      <c r="F155" s="25">
        <v>1026509.5438999999</v>
      </c>
      <c r="G155" s="25">
        <v>1930208.6908999998</v>
      </c>
      <c r="H155" s="26">
        <v>17.908292305107526</v>
      </c>
      <c r="I155" s="26" t="s">
        <v>205</v>
      </c>
      <c r="J155" s="26">
        <v>1378.9385074932795</v>
      </c>
      <c r="K155" s="26">
        <v>1586.6746982325267</v>
      </c>
      <c r="L155" s="26">
        <v>2983.5214980309138</v>
      </c>
    </row>
    <row r="156" spans="1:12" s="36" customFormat="1">
      <c r="A156" s="35"/>
      <c r="B156" s="35" t="s">
        <v>163</v>
      </c>
      <c r="C156" s="17">
        <v>11585.886500000001</v>
      </c>
      <c r="D156" s="17"/>
      <c r="E156" s="17">
        <v>892113.26049999997</v>
      </c>
      <c r="F156" s="17">
        <v>1026509.5438999999</v>
      </c>
      <c r="G156" s="27">
        <v>1930208.6908999998</v>
      </c>
      <c r="H156" s="27">
        <v>17.908292305107526</v>
      </c>
      <c r="I156" s="27"/>
      <c r="J156" s="27">
        <v>1378.9385074932795</v>
      </c>
      <c r="K156" s="27">
        <v>1586.6746982325267</v>
      </c>
      <c r="L156" s="27">
        <v>2983.5214980309138</v>
      </c>
    </row>
    <row r="157" spans="1:12" s="36" customFormat="1">
      <c r="A157" s="23">
        <v>51</v>
      </c>
      <c r="B157" s="24" t="s">
        <v>85</v>
      </c>
      <c r="C157" s="25">
        <v>97321.44660000001</v>
      </c>
      <c r="D157" s="25">
        <v>0</v>
      </c>
      <c r="E157" s="25">
        <v>2553529.3846</v>
      </c>
      <c r="F157" s="25">
        <v>994069.06170000008</v>
      </c>
      <c r="G157" s="25">
        <v>3644919.8928999999</v>
      </c>
      <c r="H157" s="26">
        <v>150.42965536290322</v>
      </c>
      <c r="I157" s="26" t="s">
        <v>205</v>
      </c>
      <c r="J157" s="26">
        <v>3946.9876240456988</v>
      </c>
      <c r="K157" s="26">
        <v>1536.5314797782257</v>
      </c>
      <c r="L157" s="26">
        <v>5633.9487591868274</v>
      </c>
    </row>
    <row r="158" spans="1:12" s="36" customFormat="1">
      <c r="A158" s="35"/>
      <c r="B158" s="35" t="s">
        <v>164</v>
      </c>
      <c r="C158" s="17">
        <v>97321.44660000001</v>
      </c>
      <c r="D158" s="17"/>
      <c r="E158" s="17">
        <v>165979.409999</v>
      </c>
      <c r="F158" s="17">
        <v>118294.21834230001</v>
      </c>
      <c r="G158" s="27">
        <v>381595.07494129997</v>
      </c>
      <c r="H158" s="27">
        <v>150.42965536290322</v>
      </c>
      <c r="I158" s="27"/>
      <c r="J158" s="27">
        <v>256.55419556297039</v>
      </c>
      <c r="K158" s="27">
        <v>182.84724609360887</v>
      </c>
      <c r="L158" s="27">
        <v>589.83109701948251</v>
      </c>
    </row>
    <row r="159" spans="1:12" s="36" customFormat="1">
      <c r="A159" s="35"/>
      <c r="B159" s="35" t="s">
        <v>165</v>
      </c>
      <c r="C159" s="17"/>
      <c r="D159" s="17"/>
      <c r="E159" s="17">
        <v>66391.763999599993</v>
      </c>
      <c r="F159" s="17"/>
      <c r="G159" s="27">
        <v>66391.763999599993</v>
      </c>
      <c r="H159" s="27"/>
      <c r="I159" s="27"/>
      <c r="J159" s="27">
        <v>102.62167822518815</v>
      </c>
      <c r="K159" s="27"/>
      <c r="L159" s="27">
        <v>102.62167822518815</v>
      </c>
    </row>
    <row r="160" spans="1:12" s="36" customFormat="1">
      <c r="A160" s="35"/>
      <c r="B160" s="35" t="s">
        <v>166</v>
      </c>
      <c r="C160" s="17"/>
      <c r="D160" s="17"/>
      <c r="E160" s="17">
        <v>204282.350768</v>
      </c>
      <c r="F160" s="17">
        <v>41750.900591400008</v>
      </c>
      <c r="G160" s="27">
        <v>246033.25135940002</v>
      </c>
      <c r="H160" s="27"/>
      <c r="I160" s="27"/>
      <c r="J160" s="27">
        <v>315.75900992365592</v>
      </c>
      <c r="K160" s="27">
        <v>64.534322150685497</v>
      </c>
      <c r="L160" s="27">
        <v>380.29333207434144</v>
      </c>
    </row>
    <row r="161" spans="1:12" s="36" customFormat="1">
      <c r="A161" s="35"/>
      <c r="B161" s="35" t="s">
        <v>167</v>
      </c>
      <c r="C161" s="17"/>
      <c r="D161" s="17"/>
      <c r="E161" s="17">
        <v>857985.87322559999</v>
      </c>
      <c r="F161" s="17">
        <v>219689.26263570003</v>
      </c>
      <c r="G161" s="27">
        <v>1077675.1358612999</v>
      </c>
      <c r="H161" s="27"/>
      <c r="I161" s="27"/>
      <c r="J161" s="27">
        <v>1326.1878416793547</v>
      </c>
      <c r="K161" s="27">
        <v>339.57345703098792</v>
      </c>
      <c r="L161" s="27">
        <v>1665.7612987103425</v>
      </c>
    </row>
    <row r="162" spans="1:12" s="36" customFormat="1">
      <c r="A162" s="35"/>
      <c r="B162" s="35" t="s">
        <v>168</v>
      </c>
      <c r="C162" s="17"/>
      <c r="D162" s="17"/>
      <c r="E162" s="17">
        <v>898842.34337920044</v>
      </c>
      <c r="F162" s="17">
        <v>403592.03905019996</v>
      </c>
      <c r="G162" s="27">
        <v>1302434.3824294005</v>
      </c>
      <c r="H162" s="27"/>
      <c r="I162" s="27"/>
      <c r="J162" s="27">
        <v>1389.3396436640865</v>
      </c>
      <c r="K162" s="27">
        <v>623.83178078995957</v>
      </c>
      <c r="L162" s="27">
        <v>2013.171424454046</v>
      </c>
    </row>
    <row r="163" spans="1:12" s="36" customFormat="1">
      <c r="A163" s="35"/>
      <c r="B163" s="35" t="s">
        <v>169</v>
      </c>
      <c r="C163" s="17"/>
      <c r="D163" s="17"/>
      <c r="E163" s="17">
        <v>142997.64553760001</v>
      </c>
      <c r="F163" s="17">
        <v>74555.179627500009</v>
      </c>
      <c r="G163" s="27">
        <v>217552.82516510002</v>
      </c>
      <c r="H163" s="27"/>
      <c r="I163" s="27"/>
      <c r="J163" s="27">
        <v>221.03130694655914</v>
      </c>
      <c r="K163" s="27">
        <v>115.23986098336694</v>
      </c>
      <c r="L163" s="27">
        <v>336.27116792992609</v>
      </c>
    </row>
    <row r="164" spans="1:12" s="36" customFormat="1">
      <c r="A164" s="35"/>
      <c r="B164" s="35" t="s">
        <v>170</v>
      </c>
      <c r="C164" s="17"/>
      <c r="D164" s="17"/>
      <c r="E164" s="17">
        <v>130229.99861459999</v>
      </c>
      <c r="F164" s="17">
        <v>48709.384023300008</v>
      </c>
      <c r="G164" s="27">
        <v>178939.38263790001</v>
      </c>
      <c r="H164" s="27"/>
      <c r="I164" s="27"/>
      <c r="J164" s="27">
        <v>201.29636882633062</v>
      </c>
      <c r="K164" s="27">
        <v>75.290042509133073</v>
      </c>
      <c r="L164" s="27">
        <v>276.58641133546371</v>
      </c>
    </row>
    <row r="165" spans="1:12" s="36" customFormat="1">
      <c r="A165" s="35"/>
      <c r="B165" s="35" t="s">
        <v>171</v>
      </c>
      <c r="C165" s="17"/>
      <c r="D165" s="17"/>
      <c r="E165" s="17">
        <v>86819.99907640001</v>
      </c>
      <c r="F165" s="17">
        <v>87478.077429600002</v>
      </c>
      <c r="G165" s="27">
        <v>174298.07650600001</v>
      </c>
      <c r="H165" s="27"/>
      <c r="I165" s="27"/>
      <c r="J165" s="27">
        <v>134.19757921755377</v>
      </c>
      <c r="K165" s="27">
        <v>135.21477022048387</v>
      </c>
      <c r="L165" s="27">
        <v>269.41234943803761</v>
      </c>
    </row>
    <row r="166" spans="1:12" s="36" customFormat="1">
      <c r="A166" s="23">
        <v>52</v>
      </c>
      <c r="B166" s="24" t="s">
        <v>87</v>
      </c>
      <c r="C166" s="25">
        <v>275744.09870000003</v>
      </c>
      <c r="D166" s="25">
        <v>0</v>
      </c>
      <c r="E166" s="42">
        <v>1286033.4015000002</v>
      </c>
      <c r="F166" s="25">
        <v>539902.31090000004</v>
      </c>
      <c r="G166" s="25">
        <v>2101679.8111</v>
      </c>
      <c r="H166" s="26">
        <v>426.21735686155915</v>
      </c>
      <c r="I166" s="26" t="s">
        <v>205</v>
      </c>
      <c r="J166" s="26">
        <v>1987.8204458669356</v>
      </c>
      <c r="K166" s="26">
        <v>834.52642141801073</v>
      </c>
      <c r="L166" s="26">
        <v>3248.5642241465052</v>
      </c>
    </row>
    <row r="167" spans="1:12" s="36" customFormat="1">
      <c r="A167" s="35"/>
      <c r="B167" s="35" t="s">
        <v>172</v>
      </c>
      <c r="C167" s="17">
        <v>275744.09870000003</v>
      </c>
      <c r="D167" s="17">
        <v>0</v>
      </c>
      <c r="E167" s="17">
        <v>1286033.4015000002</v>
      </c>
      <c r="F167" s="17">
        <v>539902.31090000004</v>
      </c>
      <c r="G167" s="27">
        <v>2101679.8111</v>
      </c>
      <c r="H167" s="27">
        <v>426.21735686155915</v>
      </c>
      <c r="I167" s="27"/>
      <c r="J167" s="27">
        <v>1987.8204458669356</v>
      </c>
      <c r="K167" s="27">
        <v>834.52642141801073</v>
      </c>
      <c r="L167" s="27">
        <v>3248.5642241465052</v>
      </c>
    </row>
    <row r="168" spans="1:12" s="36" customFormat="1">
      <c r="A168" s="23">
        <v>53</v>
      </c>
      <c r="B168" s="24" t="s">
        <v>89</v>
      </c>
      <c r="C168" s="25">
        <v>11585.886500000001</v>
      </c>
      <c r="D168" s="25">
        <v>20854.595700000002</v>
      </c>
      <c r="E168" s="42">
        <v>1974235.0596</v>
      </c>
      <c r="F168" s="25">
        <v>963945.75679999986</v>
      </c>
      <c r="G168" s="25">
        <v>2970621.2985999999</v>
      </c>
      <c r="H168" s="26">
        <v>17.908292305107526</v>
      </c>
      <c r="I168" s="26">
        <v>32.234926149193548</v>
      </c>
      <c r="J168" s="26">
        <v>3051.5730087903225</v>
      </c>
      <c r="K168" s="26">
        <v>1489.9699197849461</v>
      </c>
      <c r="L168" s="26">
        <v>4591.6861470295698</v>
      </c>
    </row>
    <row r="169" spans="1:12" s="36" customFormat="1">
      <c r="A169" s="35"/>
      <c r="B169" s="35" t="s">
        <v>173</v>
      </c>
      <c r="C169" s="17">
        <v>11585.886500000001</v>
      </c>
      <c r="D169" s="17">
        <v>20854.595700000002</v>
      </c>
      <c r="E169" s="17">
        <v>1974235.0596</v>
      </c>
      <c r="F169" s="17">
        <v>963945.75679999986</v>
      </c>
      <c r="G169" s="27">
        <v>2970621.2985999999</v>
      </c>
      <c r="H169" s="27"/>
      <c r="I169" s="27">
        <v>32.234926149193548</v>
      </c>
      <c r="J169" s="27">
        <v>3051.5730087903225</v>
      </c>
      <c r="K169" s="27">
        <v>1489.9699197849461</v>
      </c>
      <c r="L169" s="27">
        <v>4573.7778547244625</v>
      </c>
    </row>
    <row r="170" spans="1:12" s="36" customFormat="1">
      <c r="A170" s="23">
        <v>54</v>
      </c>
      <c r="B170" s="24" t="s">
        <v>91</v>
      </c>
      <c r="C170" s="25">
        <v>0</v>
      </c>
      <c r="D170" s="25">
        <v>0</v>
      </c>
      <c r="E170" s="42">
        <v>120493.21959999998</v>
      </c>
      <c r="F170" s="25">
        <v>185374.18400000001</v>
      </c>
      <c r="G170" s="25">
        <v>305867.40359999996</v>
      </c>
      <c r="H170" s="26" t="s">
        <v>205</v>
      </c>
      <c r="I170" s="26" t="s">
        <v>205</v>
      </c>
      <c r="J170" s="26">
        <v>186.24623997311826</v>
      </c>
      <c r="K170" s="26">
        <v>286.53267688172042</v>
      </c>
      <c r="L170" s="26">
        <v>472.77891685483871</v>
      </c>
    </row>
    <row r="171" spans="1:12" s="36" customFormat="1">
      <c r="A171" s="35"/>
      <c r="B171" s="35" t="s">
        <v>174</v>
      </c>
      <c r="C171" s="17"/>
      <c r="D171" s="17"/>
      <c r="E171" s="17">
        <v>120493.21959999998</v>
      </c>
      <c r="F171" s="17">
        <v>185374.18400000001</v>
      </c>
      <c r="G171" s="27">
        <v>305867.40359999996</v>
      </c>
      <c r="H171" s="27"/>
      <c r="I171" s="27"/>
      <c r="J171" s="27">
        <v>186.24623997311826</v>
      </c>
      <c r="K171" s="27">
        <v>286.53267688172042</v>
      </c>
      <c r="L171" s="27">
        <v>472.77891685483871</v>
      </c>
    </row>
    <row r="172" spans="1:12" s="36" customFormat="1">
      <c r="A172" s="23">
        <v>55</v>
      </c>
      <c r="B172" s="24" t="s">
        <v>93</v>
      </c>
      <c r="C172" s="25">
        <v>407823.20480000001</v>
      </c>
      <c r="D172" s="25">
        <v>0</v>
      </c>
      <c r="E172" s="42">
        <v>5127913.3649000004</v>
      </c>
      <c r="F172" s="25">
        <v>794791.81389999995</v>
      </c>
      <c r="G172" s="25">
        <v>6330528.3836000003</v>
      </c>
      <c r="H172" s="26">
        <v>630.37188913978503</v>
      </c>
      <c r="I172" s="26" t="s">
        <v>205</v>
      </c>
      <c r="J172" s="26">
        <v>7926.2101742405912</v>
      </c>
      <c r="K172" s="26">
        <v>1228.5088521303762</v>
      </c>
      <c r="L172" s="26">
        <v>9785.0909155107529</v>
      </c>
    </row>
    <row r="173" spans="1:12" s="36" customFormat="1">
      <c r="A173" s="35"/>
      <c r="B173" s="35" t="s">
        <v>175</v>
      </c>
      <c r="C173" s="17">
        <v>407823.20480000001</v>
      </c>
      <c r="D173" s="17">
        <v>0</v>
      </c>
      <c r="E173" s="17">
        <v>5127913.3649000004</v>
      </c>
      <c r="F173" s="17">
        <v>794791.81389999995</v>
      </c>
      <c r="G173" s="27">
        <v>6330528.3836000003</v>
      </c>
      <c r="H173" s="27">
        <v>630.37188913978503</v>
      </c>
      <c r="I173" s="27"/>
      <c r="J173" s="27">
        <v>7926.2101742405912</v>
      </c>
      <c r="K173" s="27">
        <v>1228.5088521303762</v>
      </c>
      <c r="L173" s="27">
        <v>9785.0909155107529</v>
      </c>
    </row>
    <row r="174" spans="1:12" s="36" customFormat="1">
      <c r="A174" s="23">
        <v>56</v>
      </c>
      <c r="B174" s="24" t="s">
        <v>94</v>
      </c>
      <c r="C174" s="25">
        <v>655761.17590000003</v>
      </c>
      <c r="D174" s="25">
        <v>0</v>
      </c>
      <c r="E174" s="25">
        <v>2090093.9246</v>
      </c>
      <c r="F174" s="25">
        <v>2310225.7681</v>
      </c>
      <c r="G174" s="25">
        <v>5056080.8685999997</v>
      </c>
      <c r="H174" s="26">
        <v>1013.6093444690861</v>
      </c>
      <c r="I174" s="26" t="s">
        <v>205</v>
      </c>
      <c r="J174" s="26">
        <v>3230.6559318413974</v>
      </c>
      <c r="K174" s="26">
        <v>3570.9134856384403</v>
      </c>
      <c r="L174" s="26">
        <v>7815.1787619489241</v>
      </c>
    </row>
    <row r="175" spans="1:12" s="36" customFormat="1">
      <c r="A175" s="35"/>
      <c r="B175" s="35" t="s">
        <v>176</v>
      </c>
      <c r="C175" s="17">
        <v>655761.17590000003</v>
      </c>
      <c r="D175" s="17"/>
      <c r="E175" s="17">
        <v>1757141.9246</v>
      </c>
      <c r="F175" s="17">
        <v>2045871.7681</v>
      </c>
      <c r="G175" s="27">
        <v>4458774.8685999997</v>
      </c>
      <c r="H175" s="27">
        <v>1013.6093444690861</v>
      </c>
      <c r="I175" s="27"/>
      <c r="J175" s="27">
        <v>2716.012383454301</v>
      </c>
      <c r="K175" s="27">
        <v>3162.3017920900534</v>
      </c>
      <c r="L175" s="27">
        <v>6891.9235200134408</v>
      </c>
    </row>
    <row r="176" spans="1:12" s="36" customFormat="1">
      <c r="A176" s="35"/>
      <c r="B176" s="35" t="s">
        <v>177</v>
      </c>
      <c r="C176" s="17"/>
      <c r="D176" s="17"/>
      <c r="E176" s="17">
        <v>332952</v>
      </c>
      <c r="F176" s="17">
        <v>208627</v>
      </c>
      <c r="G176" s="27">
        <v>541579</v>
      </c>
      <c r="H176" s="27"/>
      <c r="I176" s="27"/>
      <c r="J176" s="27">
        <v>514.64354838709676</v>
      </c>
      <c r="K176" s="27">
        <v>322.47452956989247</v>
      </c>
      <c r="L176" s="27">
        <v>837.11807795698928</v>
      </c>
    </row>
    <row r="177" spans="1:12" s="36" customFormat="1">
      <c r="A177" s="35"/>
      <c r="B177" s="35" t="s">
        <v>178</v>
      </c>
      <c r="C177" s="17"/>
      <c r="D177" s="17"/>
      <c r="E177" s="17"/>
      <c r="F177" s="17">
        <v>55727</v>
      </c>
      <c r="G177" s="27">
        <v>55727</v>
      </c>
      <c r="H177" s="27"/>
      <c r="I177" s="27"/>
      <c r="J177" s="27"/>
      <c r="K177" s="27">
        <v>86.137163978494627</v>
      </c>
      <c r="L177" s="27">
        <v>86.137163978494627</v>
      </c>
    </row>
    <row r="178" spans="1:12" s="36" customFormat="1">
      <c r="A178" s="23">
        <v>57</v>
      </c>
      <c r="B178" s="24" t="s">
        <v>96</v>
      </c>
      <c r="C178" s="25">
        <v>695153.19000000006</v>
      </c>
      <c r="D178" s="25">
        <v>0</v>
      </c>
      <c r="E178" s="25">
        <v>1647513.0603</v>
      </c>
      <c r="F178" s="25">
        <v>1390306.3800000001</v>
      </c>
      <c r="G178" s="25">
        <v>3732972.6303000003</v>
      </c>
      <c r="H178" s="26">
        <v>1074.4975383064516</v>
      </c>
      <c r="I178" s="26" t="s">
        <v>205</v>
      </c>
      <c r="J178" s="26">
        <v>2546.5591657862901</v>
      </c>
      <c r="K178" s="26">
        <v>2148.9950766129032</v>
      </c>
      <c r="L178" s="26">
        <v>5770.0517807056449</v>
      </c>
    </row>
    <row r="179" spans="1:12" s="36" customFormat="1">
      <c r="A179" s="35"/>
      <c r="B179" s="35" t="s">
        <v>179</v>
      </c>
      <c r="C179" s="17">
        <v>695153.19000000006</v>
      </c>
      <c r="D179" s="17"/>
      <c r="E179" s="17">
        <v>1647513.0603</v>
      </c>
      <c r="F179" s="17">
        <v>1390306.3800000001</v>
      </c>
      <c r="G179" s="27">
        <v>3732972.6303000003</v>
      </c>
      <c r="H179" s="27">
        <v>1074.4975383064516</v>
      </c>
      <c r="I179" s="27"/>
      <c r="J179" s="27">
        <v>2546.5591657862901</v>
      </c>
      <c r="K179" s="27">
        <v>2148.9950766129032</v>
      </c>
      <c r="L179" s="27">
        <v>5770.0517807056449</v>
      </c>
    </row>
    <row r="180" spans="1:12" s="36" customFormat="1">
      <c r="A180" s="23">
        <v>58</v>
      </c>
      <c r="B180" s="24" t="s">
        <v>97</v>
      </c>
      <c r="C180" s="25">
        <v>139030.63799999998</v>
      </c>
      <c r="D180" s="25">
        <v>0</v>
      </c>
      <c r="E180" s="25">
        <v>1673002.0105999999</v>
      </c>
      <c r="F180" s="25">
        <v>817963.58689999999</v>
      </c>
      <c r="G180" s="25">
        <v>2629996.2355</v>
      </c>
      <c r="H180" s="26">
        <v>214.89950766129027</v>
      </c>
      <c r="I180" s="26" t="s">
        <v>205</v>
      </c>
      <c r="J180" s="26">
        <v>2585.9574088575268</v>
      </c>
      <c r="K180" s="26">
        <v>1264.3254367405912</v>
      </c>
      <c r="L180" s="26">
        <v>4065.1823532594085</v>
      </c>
    </row>
    <row r="181" spans="1:12" s="36" customFormat="1">
      <c r="A181" s="35"/>
      <c r="B181" s="35" t="s">
        <v>180</v>
      </c>
      <c r="C181" s="17"/>
      <c r="D181" s="17"/>
      <c r="E181" s="17">
        <v>253570</v>
      </c>
      <c r="F181" s="17">
        <v>163275</v>
      </c>
      <c r="G181" s="27">
        <v>416845</v>
      </c>
      <c r="H181" s="27"/>
      <c r="I181" s="27"/>
      <c r="J181" s="27">
        <v>391.94287634408596</v>
      </c>
      <c r="K181" s="27">
        <v>252.37399193548387</v>
      </c>
      <c r="L181" s="27">
        <v>644.3168682795698</v>
      </c>
    </row>
    <row r="182" spans="1:12" s="36" customFormat="1">
      <c r="A182" s="35"/>
      <c r="B182" s="35" t="s">
        <v>181</v>
      </c>
      <c r="C182" s="17"/>
      <c r="D182" s="17"/>
      <c r="E182" s="17">
        <v>99291</v>
      </c>
      <c r="F182" s="17">
        <v>109725</v>
      </c>
      <c r="G182" s="27">
        <v>209016</v>
      </c>
      <c r="H182" s="27"/>
      <c r="I182" s="27"/>
      <c r="J182" s="27">
        <v>153.47399193548387</v>
      </c>
      <c r="K182" s="27">
        <v>169.601814516129</v>
      </c>
      <c r="L182" s="27">
        <v>323.07580645161283</v>
      </c>
    </row>
    <row r="183" spans="1:12" s="36" customFormat="1">
      <c r="A183" s="35"/>
      <c r="B183" s="35" t="s">
        <v>182</v>
      </c>
      <c r="C183" s="17"/>
      <c r="D183" s="17"/>
      <c r="E183" s="17">
        <v>29415</v>
      </c>
      <c r="F183" s="17">
        <v>1051</v>
      </c>
      <c r="G183" s="27">
        <v>30466</v>
      </c>
      <c r="H183" s="27"/>
      <c r="I183" s="27"/>
      <c r="J183" s="27">
        <v>45.466733870967744</v>
      </c>
      <c r="K183" s="27">
        <v>1.6245295698924729</v>
      </c>
      <c r="L183" s="27">
        <v>47.091263440860217</v>
      </c>
    </row>
    <row r="184" spans="1:12" s="36" customFormat="1">
      <c r="A184" s="35"/>
      <c r="B184" s="35" t="s">
        <v>211</v>
      </c>
      <c r="C184" s="17"/>
      <c r="D184" s="17"/>
      <c r="E184" s="17">
        <v>1207</v>
      </c>
      <c r="F184" s="17">
        <v>14247</v>
      </c>
      <c r="G184" s="27">
        <v>15454</v>
      </c>
      <c r="H184" s="27"/>
      <c r="I184" s="27"/>
      <c r="J184" s="27"/>
      <c r="K184" s="27">
        <v>22.021572580645159</v>
      </c>
      <c r="L184" s="27">
        <v>22.021572580645159</v>
      </c>
    </row>
    <row r="185" spans="1:12" s="36" customFormat="1">
      <c r="A185" s="35"/>
      <c r="B185" s="35" t="s">
        <v>184</v>
      </c>
      <c r="C185" s="17"/>
      <c r="D185" s="17"/>
      <c r="E185" s="17">
        <v>308375</v>
      </c>
      <c r="F185" s="17"/>
      <c r="G185" s="27">
        <v>308375</v>
      </c>
      <c r="H185" s="27"/>
      <c r="I185" s="27"/>
      <c r="J185" s="27">
        <v>476.6549059139785</v>
      </c>
      <c r="K185" s="27"/>
      <c r="L185" s="27">
        <v>476.6549059139785</v>
      </c>
    </row>
    <row r="186" spans="1:12" s="36" customFormat="1">
      <c r="A186" s="35"/>
      <c r="B186" s="35" t="s">
        <v>185</v>
      </c>
      <c r="C186" s="17">
        <v>122465</v>
      </c>
      <c r="D186" s="17"/>
      <c r="E186" s="17">
        <v>70137</v>
      </c>
      <c r="F186" s="17">
        <v>11273</v>
      </c>
      <c r="G186" s="27">
        <v>203875</v>
      </c>
      <c r="H186" s="27">
        <v>189.29401881720429</v>
      </c>
      <c r="I186" s="27"/>
      <c r="J186" s="27">
        <v>108.41068548387095</v>
      </c>
      <c r="K186" s="27">
        <v>17.424663978494621</v>
      </c>
      <c r="L186" s="27">
        <v>315.12936827956986</v>
      </c>
    </row>
    <row r="187" spans="1:12" s="36" customFormat="1">
      <c r="A187" s="35"/>
      <c r="B187" s="35" t="s">
        <v>186</v>
      </c>
      <c r="C187" s="17"/>
      <c r="D187" s="17"/>
      <c r="E187" s="17">
        <v>536205.98300000001</v>
      </c>
      <c r="F187" s="17">
        <v>460990</v>
      </c>
      <c r="G187" s="27">
        <v>997195.98300000001</v>
      </c>
      <c r="H187" s="27"/>
      <c r="I187" s="27"/>
      <c r="J187" s="27">
        <v>828.81301135752676</v>
      </c>
      <c r="K187" s="27">
        <v>712.55174731182797</v>
      </c>
      <c r="L187" s="27">
        <v>1541.3647586693546</v>
      </c>
    </row>
    <row r="188" spans="1:12" s="36" customFormat="1">
      <c r="A188" s="35"/>
      <c r="B188" s="35" t="s">
        <v>187</v>
      </c>
      <c r="C188" s="17"/>
      <c r="D188" s="17"/>
      <c r="E188" s="17">
        <v>243696</v>
      </c>
      <c r="F188" s="17">
        <v>13907</v>
      </c>
      <c r="G188" s="27">
        <v>257603</v>
      </c>
      <c r="H188" s="27"/>
      <c r="I188" s="27"/>
      <c r="J188" s="27">
        <v>376.68064516129033</v>
      </c>
      <c r="K188" s="27"/>
      <c r="L188" s="27">
        <v>376.68064516129033</v>
      </c>
    </row>
    <row r="189" spans="1:12" s="36" customFormat="1">
      <c r="A189" s="18">
        <v>59</v>
      </c>
      <c r="B189" s="44" t="s">
        <v>99</v>
      </c>
      <c r="C189" s="20">
        <v>0</v>
      </c>
      <c r="D189" s="20">
        <v>55612.2552</v>
      </c>
      <c r="E189" s="20">
        <v>3586990.4604000002</v>
      </c>
      <c r="F189" s="20">
        <v>750765.44519999996</v>
      </c>
      <c r="G189" s="20">
        <v>4393368.1608000007</v>
      </c>
      <c r="H189" s="21" t="s">
        <v>205</v>
      </c>
      <c r="I189" s="21">
        <v>85.959803064516123</v>
      </c>
      <c r="J189" s="21">
        <v>5544.4072976612897</v>
      </c>
      <c r="K189" s="21">
        <v>1160.4573413709677</v>
      </c>
      <c r="L189" s="21">
        <v>6790.824442096774</v>
      </c>
    </row>
    <row r="190" spans="1:12" s="36" customFormat="1">
      <c r="A190" s="35"/>
      <c r="B190" s="35" t="s">
        <v>188</v>
      </c>
      <c r="C190" s="17"/>
      <c r="D190" s="17"/>
      <c r="E190" s="17">
        <v>1072388.4604000002</v>
      </c>
      <c r="F190" s="17">
        <v>337236.44519999996</v>
      </c>
      <c r="G190" s="27">
        <v>1409624.9056000002</v>
      </c>
      <c r="H190" s="27"/>
      <c r="I190" s="27"/>
      <c r="J190" s="27">
        <v>1657.5896901344088</v>
      </c>
      <c r="K190" s="27">
        <v>521.26601072580627</v>
      </c>
      <c r="L190" s="27">
        <v>2178.8557008602152</v>
      </c>
    </row>
    <row r="191" spans="1:12" s="36" customFormat="1">
      <c r="A191" s="35"/>
      <c r="B191" s="35" t="s">
        <v>189</v>
      </c>
      <c r="C191" s="17"/>
      <c r="D191" s="17"/>
      <c r="E191" s="17">
        <v>848244</v>
      </c>
      <c r="F191" s="17">
        <v>47559</v>
      </c>
      <c r="G191" s="27">
        <v>895803</v>
      </c>
      <c r="H191" s="27"/>
      <c r="I191" s="27"/>
      <c r="J191" s="27">
        <v>1311.1298387096772</v>
      </c>
      <c r="K191" s="27">
        <v>73.511895161290312</v>
      </c>
      <c r="L191" s="27">
        <v>1384.6417338709675</v>
      </c>
    </row>
    <row r="192" spans="1:12" s="36" customFormat="1">
      <c r="A192" s="35"/>
      <c r="B192" s="35" t="s">
        <v>190</v>
      </c>
      <c r="C192" s="17"/>
      <c r="D192" s="17">
        <v>55612.2552</v>
      </c>
      <c r="E192" s="17">
        <v>497358</v>
      </c>
      <c r="F192" s="17">
        <v>152822</v>
      </c>
      <c r="G192" s="27">
        <v>705792.25520000001</v>
      </c>
      <c r="H192" s="27"/>
      <c r="I192" s="27">
        <v>85.959803064516123</v>
      </c>
      <c r="J192" s="27">
        <v>768.76572580645154</v>
      </c>
      <c r="K192" s="27">
        <v>236.21680107526879</v>
      </c>
      <c r="L192" s="27">
        <v>1090.9423299462364</v>
      </c>
    </row>
    <row r="193" spans="1:13" s="36" customFormat="1">
      <c r="A193" s="35"/>
      <c r="B193" s="35" t="s">
        <v>191</v>
      </c>
      <c r="C193" s="17"/>
      <c r="D193" s="17"/>
      <c r="E193" s="17">
        <v>275330</v>
      </c>
      <c r="F193" s="17">
        <v>29040</v>
      </c>
      <c r="G193" s="27">
        <v>304370</v>
      </c>
      <c r="H193" s="27"/>
      <c r="I193" s="27"/>
      <c r="J193" s="27">
        <v>425.57728494623655</v>
      </c>
      <c r="K193" s="27">
        <v>44.887096774193544</v>
      </c>
      <c r="L193" s="27">
        <v>470.46438172043008</v>
      </c>
    </row>
    <row r="194" spans="1:13" s="36" customFormat="1">
      <c r="A194" s="35"/>
      <c r="B194" s="35" t="s">
        <v>192</v>
      </c>
      <c r="C194" s="17"/>
      <c r="D194" s="17"/>
      <c r="E194" s="17"/>
      <c r="F194" s="17">
        <v>11613</v>
      </c>
      <c r="G194" s="27">
        <v>11613</v>
      </c>
      <c r="H194" s="27"/>
      <c r="I194" s="27"/>
      <c r="J194" s="27"/>
      <c r="K194" s="27">
        <v>17.950201612903225</v>
      </c>
      <c r="L194" s="27">
        <v>17.950201612903225</v>
      </c>
    </row>
    <row r="195" spans="1:13" s="36" customFormat="1" ht="30">
      <c r="A195" s="35"/>
      <c r="B195" s="38" t="s">
        <v>193</v>
      </c>
      <c r="C195" s="17"/>
      <c r="D195" s="17"/>
      <c r="E195" s="17">
        <v>164693</v>
      </c>
      <c r="F195" s="17"/>
      <c r="G195" s="27">
        <v>164693</v>
      </c>
      <c r="H195" s="27"/>
      <c r="I195" s="27"/>
      <c r="J195" s="27">
        <v>254.56579301075269</v>
      </c>
      <c r="K195" s="27"/>
      <c r="L195" s="27">
        <v>254.56579301075269</v>
      </c>
    </row>
    <row r="196" spans="1:13" s="36" customFormat="1">
      <c r="A196" s="35"/>
      <c r="B196" s="35" t="s">
        <v>194</v>
      </c>
      <c r="C196" s="17"/>
      <c r="D196" s="17"/>
      <c r="E196" s="17">
        <v>678174</v>
      </c>
      <c r="F196" s="17">
        <v>160839</v>
      </c>
      <c r="G196" s="27">
        <v>839013</v>
      </c>
      <c r="H196" s="27"/>
      <c r="I196" s="27"/>
      <c r="J196" s="27">
        <v>1048.252822580645</v>
      </c>
      <c r="K196" s="27">
        <v>248.6086693548387</v>
      </c>
      <c r="L196" s="27">
        <v>1296.8614919354836</v>
      </c>
    </row>
    <row r="197" spans="1:13" s="36" customFormat="1">
      <c r="A197" s="35"/>
      <c r="B197" s="35" t="s">
        <v>195</v>
      </c>
      <c r="C197" s="17"/>
      <c r="D197" s="17"/>
      <c r="E197" s="17">
        <v>18197</v>
      </c>
      <c r="F197" s="17"/>
      <c r="G197" s="27">
        <v>18197</v>
      </c>
      <c r="H197" s="27"/>
      <c r="I197" s="27"/>
      <c r="J197" s="27">
        <v>28.127083333333331</v>
      </c>
      <c r="K197" s="27"/>
      <c r="L197" s="27">
        <v>28.127083333333331</v>
      </c>
    </row>
    <row r="198" spans="1:13" s="36" customFormat="1">
      <c r="A198" s="35"/>
      <c r="B198" s="35" t="s">
        <v>196</v>
      </c>
      <c r="C198" s="17"/>
      <c r="D198" s="17"/>
      <c r="E198" s="17">
        <v>32606</v>
      </c>
      <c r="F198" s="17">
        <v>11656</v>
      </c>
      <c r="G198" s="27">
        <v>44262</v>
      </c>
      <c r="H198" s="27"/>
      <c r="I198" s="27"/>
      <c r="J198" s="27">
        <v>50.399059139784946</v>
      </c>
      <c r="K198" s="27">
        <v>18.016666666666666</v>
      </c>
      <c r="L198" s="27">
        <v>68.415725806451604</v>
      </c>
    </row>
    <row r="199" spans="1:13" s="36" customFormat="1">
      <c r="A199" s="45">
        <v>60</v>
      </c>
      <c r="B199" s="46" t="s">
        <v>100</v>
      </c>
      <c r="C199" s="47">
        <v>104272.9785</v>
      </c>
      <c r="D199" s="47">
        <v>0</v>
      </c>
      <c r="E199" s="47">
        <v>3012330.4899999998</v>
      </c>
      <c r="F199" s="47">
        <v>2062287.797</v>
      </c>
      <c r="G199" s="47">
        <v>5178891.2654999997</v>
      </c>
      <c r="H199" s="48">
        <v>161.17463074596773</v>
      </c>
      <c r="I199" s="48" t="s">
        <v>205</v>
      </c>
      <c r="J199" s="48">
        <v>4656.1559993279561</v>
      </c>
      <c r="K199" s="48">
        <v>3187.6760303091396</v>
      </c>
      <c r="L199" s="48">
        <v>8005.0066603830637</v>
      </c>
    </row>
    <row r="200" spans="1:13" s="36" customFormat="1">
      <c r="A200" s="49"/>
      <c r="B200" s="50" t="s">
        <v>197</v>
      </c>
      <c r="C200" s="51"/>
      <c r="D200" s="51">
        <v>0</v>
      </c>
      <c r="E200" s="51">
        <v>2081312.4899999998</v>
      </c>
      <c r="F200" s="51">
        <v>1373600.797</v>
      </c>
      <c r="G200" s="51">
        <v>3454913.2869999995</v>
      </c>
      <c r="H200" s="52"/>
      <c r="I200" s="52" t="s">
        <v>205</v>
      </c>
      <c r="J200" s="52">
        <v>3217.0824778225797</v>
      </c>
      <c r="K200" s="52">
        <v>2123.1732749327957</v>
      </c>
      <c r="L200" s="52">
        <v>5340.2557527553754</v>
      </c>
    </row>
    <row r="201" spans="1:13" s="36" customFormat="1">
      <c r="A201" s="49"/>
      <c r="B201" s="50" t="s">
        <v>198</v>
      </c>
      <c r="C201" s="51">
        <v>104272.9785</v>
      </c>
      <c r="D201" s="51"/>
      <c r="E201" s="51">
        <v>931018</v>
      </c>
      <c r="F201" s="51">
        <v>688687</v>
      </c>
      <c r="G201" s="51">
        <v>1723977.9785</v>
      </c>
      <c r="H201" s="52">
        <v>161.17463074596773</v>
      </c>
      <c r="I201" s="52"/>
      <c r="J201" s="52">
        <v>1439.0735215053762</v>
      </c>
      <c r="K201" s="52">
        <v>1064.5027553763439</v>
      </c>
      <c r="L201" s="52">
        <v>2664.7509076276879</v>
      </c>
    </row>
    <row r="202" spans="1:13" s="36" customFormat="1">
      <c r="A202" s="53">
        <v>61</v>
      </c>
      <c r="B202" s="54" t="s">
        <v>102</v>
      </c>
      <c r="C202" s="55">
        <v>363796.83610000001</v>
      </c>
      <c r="D202" s="55">
        <v>0</v>
      </c>
      <c r="E202" s="55">
        <v>681250.12619999994</v>
      </c>
      <c r="F202" s="55">
        <v>716007.78570000001</v>
      </c>
      <c r="G202" s="55">
        <v>1761054.7480000001</v>
      </c>
      <c r="H202" s="56">
        <v>562.32037838037638</v>
      </c>
      <c r="I202" s="56" t="s">
        <v>205</v>
      </c>
      <c r="J202" s="56">
        <v>1053.0075875403224</v>
      </c>
      <c r="K202" s="56">
        <v>1106.7324644556452</v>
      </c>
      <c r="L202" s="56">
        <v>2722.0604303763439</v>
      </c>
    </row>
    <row r="203" spans="1:13" s="36" customFormat="1">
      <c r="A203" s="57"/>
      <c r="B203" s="58" t="s">
        <v>199</v>
      </c>
      <c r="C203" s="59">
        <v>363796.83610000001</v>
      </c>
      <c r="D203" s="59"/>
      <c r="E203" s="59">
        <v>74937.513881999999</v>
      </c>
      <c r="F203" s="59">
        <v>85920.934284000003</v>
      </c>
      <c r="G203" s="59">
        <v>524655.28426600003</v>
      </c>
      <c r="H203" s="9">
        <v>562.32037838037638</v>
      </c>
      <c r="I203" s="9"/>
      <c r="J203" s="9">
        <v>115.83083462943549</v>
      </c>
      <c r="K203" s="9">
        <v>132.8078957346774</v>
      </c>
      <c r="L203" s="9">
        <v>810.95910874448919</v>
      </c>
    </row>
    <row r="204" spans="1:13" s="36" customFormat="1">
      <c r="A204" s="60"/>
      <c r="B204" s="58" t="s">
        <v>200</v>
      </c>
      <c r="C204" s="61"/>
      <c r="D204" s="61"/>
      <c r="E204" s="61">
        <v>606312.61231799994</v>
      </c>
      <c r="F204" s="61">
        <v>630086.85141600005</v>
      </c>
      <c r="G204" s="59">
        <v>1236399.463734</v>
      </c>
      <c r="H204" s="62"/>
      <c r="I204" s="62"/>
      <c r="J204" s="62">
        <v>937.17675291088688</v>
      </c>
      <c r="K204" s="62">
        <v>973.92456872096773</v>
      </c>
      <c r="L204" s="9">
        <v>1911.1013216318547</v>
      </c>
    </row>
    <row r="205" spans="1:13" s="36" customFormat="1">
      <c r="A205" s="63">
        <v>62</v>
      </c>
      <c r="B205" s="64" t="s">
        <v>103</v>
      </c>
      <c r="C205" s="65">
        <v>968580.11139999994</v>
      </c>
      <c r="D205" s="65">
        <v>0</v>
      </c>
      <c r="E205" s="65">
        <v>2683291.3133999999</v>
      </c>
      <c r="F205" s="65">
        <v>1867644.9038</v>
      </c>
      <c r="G205" s="65">
        <v>5519516.3285999997</v>
      </c>
      <c r="H205" s="13">
        <v>1497.133236706989</v>
      </c>
      <c r="I205" s="13" t="s">
        <v>205</v>
      </c>
      <c r="J205" s="13">
        <v>4147.5604978629026</v>
      </c>
      <c r="K205" s="13">
        <v>2886.816719583333</v>
      </c>
      <c r="L205" s="13">
        <v>8531.5104541532237</v>
      </c>
      <c r="M205" s="1"/>
    </row>
    <row r="206" spans="1:13">
      <c r="A206" s="66"/>
      <c r="B206" s="67" t="s">
        <v>201</v>
      </c>
      <c r="C206" s="68">
        <v>968580.11139999994</v>
      </c>
      <c r="D206" s="68">
        <v>0</v>
      </c>
      <c r="E206" s="68">
        <v>2683291.3133999999</v>
      </c>
      <c r="F206" s="68">
        <v>1867644.9038</v>
      </c>
      <c r="G206" s="68">
        <v>5519516.3285999997</v>
      </c>
      <c r="H206" s="31">
        <v>1497.133236706989</v>
      </c>
      <c r="I206" s="31" t="s">
        <v>205</v>
      </c>
      <c r="J206" s="31">
        <v>4147.5604978629026</v>
      </c>
      <c r="K206" s="31">
        <v>2886.816719583333</v>
      </c>
      <c r="L206" s="31">
        <v>8531.5104541532237</v>
      </c>
    </row>
    <row r="207" spans="1:13">
      <c r="A207" s="93"/>
      <c r="B207" s="69" t="s">
        <v>105</v>
      </c>
      <c r="C207" s="70">
        <f>C7+C9+C11+C16+C19+C22+C27+C33+C35+C37+C40+C42+C45+C47+C49+C56+C58+C60+C62+C66+C68+C71+C74+C76+C79+C81+C88+C95+C97+C100+C102+C104+C106+C112+C114+C116+C119+C121+C123+C131+C133+C135+C137+C140+C142+C149+C153+C155+C157+C166+C168+C170+C172+C174+C178+C180+C189+C199+C202+C205+C110+C108</f>
        <v>30776748.898600012</v>
      </c>
      <c r="D207" s="70">
        <f t="shared" ref="D207:F207" si="0">D7+D9+D11+D16+D19+D22+D27+D33+D35+D37+D40+D42+D45+D47+D49+D56+D58+D60+D62+D66+D68+D71+D74+D76+D79+D81+D88+D95+D97+D100+D102+D104+D106+D112+D114+D116+D119+D121+D123+D131+D133+D135+D137+D140+D142+D149+D153+D155+D157+D166+D168+D170+D172+D174+D178+D180+D189+D199+D202+D205+D110+D108</f>
        <v>3000744.6035000002</v>
      </c>
      <c r="E207" s="70">
        <f t="shared" si="0"/>
        <v>130313416.9974</v>
      </c>
      <c r="F207" s="70">
        <f t="shared" si="0"/>
        <v>67626819.500499994</v>
      </c>
      <c r="G207" s="70">
        <f>G7+G9+G11+G16+G19+G22+G27+G33+G35+G37+G40+G42+G45+G47+G49+G56+G58+G60+G62+G66+G68+G71+G74+G76+G79+G81+G88+G95+G97+G100+G102+G104+G106+G112+G114+G116+G119+G121+G123+G131+G133+G135+G137+G140+G142+G149+G153+G155+G157+G166+G168+G170+G172+G174+G178+G180+G189+G199+G202+G205+G110+G108</f>
        <v>231717730.00000003</v>
      </c>
      <c r="H207" s="70">
        <f t="shared" ref="H207:I207" si="1">H7+H9+H11+H16+H19+H22+H27+H33+H35+H37+H40+H42+H45+H47+H49+H56+H58+H60+H62+H66+H68+H71+H74+H76+H79+H81+H88+H95+H97+H100+H102+H104+H106+H112+H114+H116+H119+H121+H123+H131+H133+H135+H137+H140+H142+H149+H153+H155+H157+H166+H168+H170+H172+H174+H178+H180+H189+H199+H202+H205+H110+H108</f>
        <v>47571.587679287666</v>
      </c>
      <c r="I207" s="70">
        <f t="shared" si="1"/>
        <v>4638.2477070228497</v>
      </c>
      <c r="J207" s="70">
        <f>J7+J9+J11+J16+J19+J22+J27+J33+J35+J37+J40+J42+J45+J47+J49+J56+J58+J60+J62+J66+J68+J71+J74+J76+J79+J81+J88+J95+J97+J100+J102+J104+J106+J112+J114+J116+J119+J121+J123+J131+J133+J135+J137+J140+J142+J149+J153+J155+J157+J166+J168+J170+J172+J174+J178+J180+J189+J199+J202+J205+J110+J108</f>
        <v>201425.30853092734</v>
      </c>
      <c r="K207" s="70">
        <f t="shared" ref="K207:L207" si="2">K7+K9+K11+K16+K19+K22+K27+K33+K35+K37+K40+K42+K45+K47+K49+K56+K58+K60+K62+K66+K68+K71+K74+K76+K79+K81+K88+K95+K97+K100+K102+K104+K106+K112+K114+K116+K119+K121+K123+K131+K133+K135+K137+K140+K142+K149+K153+K155+K157+K166+K168+K170+K172+K174+K178+K180+K189+K199+K202+K205+K110+K108</f>
        <v>104530.70218491259</v>
      </c>
      <c r="L207" s="70">
        <f t="shared" si="2"/>
        <v>358165.84610215056</v>
      </c>
    </row>
    <row r="208" spans="1:13">
      <c r="C208" s="2" t="s">
        <v>202</v>
      </c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</sheetData>
  <sheetProtection selectLockedCells="1" selectUnlockedCells="1"/>
  <mergeCells count="6">
    <mergeCell ref="B1:L1"/>
    <mergeCell ref="B2:L2"/>
    <mergeCell ref="A4:A6"/>
    <mergeCell ref="B4:B6"/>
    <mergeCell ref="C4:G5"/>
    <mergeCell ref="H4:L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2"/>
  <sheetViews>
    <sheetView zoomScale="90" zoomScaleNormal="90" workbookViewId="0">
      <pane xSplit="1" ySplit="6" topLeftCell="B181" activePane="bottomRight" state="frozen"/>
      <selection pane="topRight" activeCell="I1" sqref="I1"/>
      <selection pane="bottomLeft" activeCell="A29" sqref="A29"/>
      <selection pane="bottomRight" activeCell="F211" sqref="F211"/>
    </sheetView>
  </sheetViews>
  <sheetFormatPr defaultColWidth="9" defaultRowHeight="15"/>
  <cols>
    <col min="1" max="1" width="4.5703125" style="1" customWidth="1"/>
    <col min="2" max="2" width="49.42578125" style="1" customWidth="1"/>
    <col min="3" max="6" width="12.28515625" style="2" customWidth="1"/>
    <col min="7" max="7" width="12.28515625" style="1" customWidth="1"/>
    <col min="8" max="12" width="10.28515625" style="1" customWidth="1"/>
    <col min="13" max="16384" width="9" style="1"/>
  </cols>
  <sheetData>
    <row r="1" spans="1:13" ht="15.7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3"/>
    </row>
    <row r="2" spans="1:13" ht="15.75">
      <c r="B2" s="101" t="s">
        <v>217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3"/>
    </row>
    <row r="3" spans="1:13">
      <c r="C3" s="4" t="s">
        <v>1</v>
      </c>
      <c r="D3" s="5"/>
      <c r="E3" s="5"/>
      <c r="F3" s="5"/>
      <c r="G3" s="5"/>
      <c r="H3" s="6"/>
      <c r="M3" s="7"/>
    </row>
    <row r="4" spans="1:13" ht="15" customHeight="1">
      <c r="A4" s="102" t="s">
        <v>2</v>
      </c>
      <c r="B4" s="103" t="s">
        <v>3</v>
      </c>
      <c r="C4" s="104" t="s">
        <v>4</v>
      </c>
      <c r="D4" s="104"/>
      <c r="E4" s="104"/>
      <c r="F4" s="104"/>
      <c r="G4" s="104"/>
      <c r="H4" s="104" t="s">
        <v>5</v>
      </c>
      <c r="I4" s="104"/>
      <c r="J4" s="104"/>
      <c r="K4" s="104"/>
      <c r="L4" s="104"/>
    </row>
    <row r="5" spans="1:13">
      <c r="A5" s="102"/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3">
      <c r="A6" s="102"/>
      <c r="B6" s="103"/>
      <c r="C6" s="8" t="s">
        <v>6</v>
      </c>
      <c r="D6" s="8" t="s">
        <v>7</v>
      </c>
      <c r="E6" s="8" t="s">
        <v>8</v>
      </c>
      <c r="F6" s="8" t="s">
        <v>9</v>
      </c>
      <c r="G6" s="92" t="s">
        <v>10</v>
      </c>
      <c r="H6" s="92" t="s">
        <v>6</v>
      </c>
      <c r="I6" s="92" t="s">
        <v>7</v>
      </c>
      <c r="J6" s="92" t="s">
        <v>8</v>
      </c>
      <c r="K6" s="92" t="s">
        <v>9</v>
      </c>
      <c r="L6" s="92" t="s">
        <v>10</v>
      </c>
    </row>
    <row r="7" spans="1:13" s="14" customFormat="1">
      <c r="A7" s="10">
        <v>1</v>
      </c>
      <c r="B7" s="11" t="s">
        <v>203</v>
      </c>
      <c r="C7" s="12">
        <v>107607</v>
      </c>
      <c r="D7" s="12">
        <v>0</v>
      </c>
      <c r="E7" s="12">
        <v>127707</v>
      </c>
      <c r="F7" s="12">
        <v>0</v>
      </c>
      <c r="G7" s="12">
        <f>SUM(C7:F7)</f>
        <v>235314</v>
      </c>
      <c r="H7" s="13">
        <v>166.32802419354837</v>
      </c>
      <c r="I7" s="13" t="s">
        <v>205</v>
      </c>
      <c r="J7" s="13">
        <v>197.39657258064514</v>
      </c>
      <c r="K7" s="13" t="s">
        <v>205</v>
      </c>
      <c r="L7" s="13">
        <f>H7+I7+J7+K7</f>
        <v>363.72459677419351</v>
      </c>
    </row>
    <row r="8" spans="1:13" s="14" customFormat="1">
      <c r="A8" s="15"/>
      <c r="B8" s="16" t="s">
        <v>204</v>
      </c>
      <c r="C8" s="17"/>
      <c r="D8" s="17"/>
      <c r="E8" s="17">
        <v>127707</v>
      </c>
      <c r="F8" s="17"/>
      <c r="G8" s="17">
        <f t="shared" ref="G8:L10" si="0">G7</f>
        <v>235314</v>
      </c>
      <c r="H8" s="17"/>
      <c r="I8" s="17"/>
      <c r="J8" s="17">
        <v>197.39657258064514</v>
      </c>
      <c r="K8" s="17"/>
      <c r="L8" s="17">
        <f t="shared" si="0"/>
        <v>363.72459677419351</v>
      </c>
    </row>
    <row r="9" spans="1:13" s="14" customFormat="1">
      <c r="A9" s="10">
        <v>2</v>
      </c>
      <c r="B9" s="11" t="s">
        <v>11</v>
      </c>
      <c r="C9" s="12">
        <v>684716</v>
      </c>
      <c r="D9" s="12">
        <v>84031</v>
      </c>
      <c r="E9" s="12">
        <v>1828284</v>
      </c>
      <c r="F9" s="12">
        <v>513142</v>
      </c>
      <c r="G9" s="12">
        <f>SUM(C9:F9)</f>
        <v>3110173</v>
      </c>
      <c r="H9" s="13">
        <v>1058.3647849462366</v>
      </c>
      <c r="I9" s="13">
        <v>129.88662634408601</v>
      </c>
      <c r="J9" s="13">
        <v>2825.9766129032259</v>
      </c>
      <c r="K9" s="13">
        <v>793.16303763440862</v>
      </c>
      <c r="L9" s="13">
        <f>H9+I9+J9+K9</f>
        <v>4807.3910618279569</v>
      </c>
    </row>
    <row r="10" spans="1:13" s="14" customFormat="1">
      <c r="A10" s="15"/>
      <c r="B10" s="16" t="s">
        <v>13</v>
      </c>
      <c r="C10" s="17">
        <v>684716</v>
      </c>
      <c r="D10" s="17">
        <v>84031</v>
      </c>
      <c r="E10" s="17">
        <v>1828284</v>
      </c>
      <c r="F10" s="17">
        <v>513142</v>
      </c>
      <c r="G10" s="17">
        <f t="shared" si="0"/>
        <v>3110173</v>
      </c>
      <c r="H10" s="17">
        <v>1058.3647849462366</v>
      </c>
      <c r="I10" s="17"/>
      <c r="J10" s="17">
        <v>2825.9766129032259</v>
      </c>
      <c r="K10" s="17">
        <v>793.16303763440862</v>
      </c>
      <c r="L10" s="17">
        <f t="shared" si="0"/>
        <v>4807.3910618279569</v>
      </c>
    </row>
    <row r="11" spans="1:13" s="14" customFormat="1">
      <c r="A11" s="18">
        <v>3</v>
      </c>
      <c r="B11" s="19" t="s">
        <v>12</v>
      </c>
      <c r="C11" s="20">
        <v>0</v>
      </c>
      <c r="D11" s="20">
        <v>0</v>
      </c>
      <c r="E11" s="20">
        <v>491808</v>
      </c>
      <c r="F11" s="20">
        <v>736210</v>
      </c>
      <c r="G11" s="20">
        <f>SUM(C11:F11)</f>
        <v>1228018</v>
      </c>
      <c r="H11" s="21" t="s">
        <v>205</v>
      </c>
      <c r="I11" s="21" t="s">
        <v>205</v>
      </c>
      <c r="J11" s="21">
        <v>760.18709677419349</v>
      </c>
      <c r="K11" s="21">
        <v>1137.9590053763441</v>
      </c>
      <c r="L11" s="21">
        <f t="shared" ref="L11:L33" si="1">H11+I11+J11+K11</f>
        <v>1898.1461021505374</v>
      </c>
    </row>
    <row r="12" spans="1:13" s="14" customFormat="1">
      <c r="A12" s="16"/>
      <c r="B12" s="16" t="s">
        <v>16</v>
      </c>
      <c r="C12" s="17"/>
      <c r="D12" s="17"/>
      <c r="E12" s="17">
        <v>27049.439999999999</v>
      </c>
      <c r="F12" s="17">
        <v>368105</v>
      </c>
      <c r="G12" s="17">
        <f>E12+F12</f>
        <v>395154.44</v>
      </c>
      <c r="H12" s="17"/>
      <c r="I12" s="17"/>
      <c r="J12" s="17">
        <v>41.810290322580634</v>
      </c>
      <c r="K12" s="17">
        <v>568.97950268817203</v>
      </c>
      <c r="L12" s="17">
        <f t="shared" si="1"/>
        <v>610.78979301075265</v>
      </c>
    </row>
    <row r="13" spans="1:13" s="14" customFormat="1">
      <c r="A13" s="16"/>
      <c r="B13" s="16" t="s">
        <v>18</v>
      </c>
      <c r="C13" s="17"/>
      <c r="D13" s="17"/>
      <c r="E13" s="17">
        <v>285248.63999999996</v>
      </c>
      <c r="F13" s="17">
        <v>360742.89999999997</v>
      </c>
      <c r="G13" s="17">
        <f>E13+F13</f>
        <v>645991.53999999992</v>
      </c>
      <c r="H13" s="17"/>
      <c r="I13" s="17"/>
      <c r="J13" s="17">
        <v>440.90851612903214</v>
      </c>
      <c r="K13" s="17">
        <v>557.5999126344085</v>
      </c>
      <c r="L13" s="17">
        <f t="shared" si="1"/>
        <v>998.50842876344063</v>
      </c>
    </row>
    <row r="14" spans="1:13" s="14" customFormat="1">
      <c r="A14" s="16"/>
      <c r="B14" s="16" t="s">
        <v>20</v>
      </c>
      <c r="C14" s="17"/>
      <c r="D14" s="17"/>
      <c r="E14" s="17">
        <v>54098.879999999997</v>
      </c>
      <c r="F14" s="17">
        <v>7362.1</v>
      </c>
      <c r="G14" s="17">
        <f>E14+F14</f>
        <v>61460.979999999996</v>
      </c>
      <c r="H14" s="17"/>
      <c r="I14" s="17"/>
      <c r="J14" s="17">
        <v>83.620580645161269</v>
      </c>
      <c r="K14" s="17">
        <v>11.379590053763442</v>
      </c>
      <c r="L14" s="17">
        <f t="shared" si="1"/>
        <v>95.000170698924705</v>
      </c>
    </row>
    <row r="15" spans="1:13" s="14" customFormat="1">
      <c r="A15" s="22"/>
      <c r="B15" s="22" t="s">
        <v>22</v>
      </c>
      <c r="C15" s="17"/>
      <c r="D15" s="17"/>
      <c r="E15" s="17">
        <v>125411.04000000001</v>
      </c>
      <c r="F15" s="17"/>
      <c r="G15" s="17">
        <f>E15+F15</f>
        <v>125411.04000000001</v>
      </c>
      <c r="H15" s="17"/>
      <c r="I15" s="17"/>
      <c r="J15" s="17">
        <v>193.84770967741935</v>
      </c>
      <c r="K15" s="17"/>
      <c r="L15" s="17">
        <f t="shared" si="1"/>
        <v>193.84770967741935</v>
      </c>
    </row>
    <row r="16" spans="1:13" s="14" customFormat="1">
      <c r="A16" s="23">
        <v>4</v>
      </c>
      <c r="B16" s="24" t="s">
        <v>14</v>
      </c>
      <c r="C16" s="25">
        <v>2559660</v>
      </c>
      <c r="D16" s="25">
        <v>0</v>
      </c>
      <c r="E16" s="25">
        <v>1064787</v>
      </c>
      <c r="F16" s="25">
        <v>1262805</v>
      </c>
      <c r="G16" s="25">
        <f>SUM(C16:F16)</f>
        <v>4887252</v>
      </c>
      <c r="H16" s="26">
        <v>3956.463709677419</v>
      </c>
      <c r="I16" s="26" t="s">
        <v>205</v>
      </c>
      <c r="J16" s="26">
        <v>1645.8401209677418</v>
      </c>
      <c r="K16" s="26">
        <v>1951.9163306451612</v>
      </c>
      <c r="L16" s="26">
        <f t="shared" si="1"/>
        <v>7554.2201612903218</v>
      </c>
    </row>
    <row r="17" spans="1:12" s="14" customFormat="1">
      <c r="A17" s="16"/>
      <c r="B17" s="16" t="s">
        <v>25</v>
      </c>
      <c r="C17" s="17"/>
      <c r="D17" s="17"/>
      <c r="E17" s="17">
        <v>1064787</v>
      </c>
      <c r="F17" s="17">
        <v>1262805</v>
      </c>
      <c r="G17" s="17">
        <f>F17+E17</f>
        <v>2327592</v>
      </c>
      <c r="H17" s="17"/>
      <c r="I17" s="17"/>
      <c r="J17" s="17">
        <v>1645.8401209677418</v>
      </c>
      <c r="K17" s="17">
        <v>1951.9163306451612</v>
      </c>
      <c r="L17" s="17">
        <f t="shared" si="1"/>
        <v>3597.7564516129032</v>
      </c>
    </row>
    <row r="18" spans="1:12" s="14" customFormat="1">
      <c r="A18" s="16"/>
      <c r="B18" s="16" t="s">
        <v>209</v>
      </c>
      <c r="C18" s="17">
        <v>2559660</v>
      </c>
      <c r="D18" s="17"/>
      <c r="E18" s="17"/>
      <c r="F18" s="17"/>
      <c r="G18" s="17">
        <f>C18</f>
        <v>2559660</v>
      </c>
      <c r="H18" s="17">
        <v>3956.463709677419</v>
      </c>
      <c r="I18" s="17"/>
      <c r="J18" s="17"/>
      <c r="K18" s="17"/>
      <c r="L18" s="17"/>
    </row>
    <row r="19" spans="1:12" s="14" customFormat="1">
      <c r="A19" s="23">
        <v>5</v>
      </c>
      <c r="B19" s="24" t="s">
        <v>15</v>
      </c>
      <c r="C19" s="25">
        <v>685486</v>
      </c>
      <c r="D19" s="25">
        <v>7340</v>
      </c>
      <c r="E19" s="25">
        <v>1966053</v>
      </c>
      <c r="F19" s="25">
        <v>811138</v>
      </c>
      <c r="G19" s="25">
        <f>SUM(C19:F19)</f>
        <v>3470017</v>
      </c>
      <c r="H19" s="26">
        <v>1059.5549731182796</v>
      </c>
      <c r="I19" s="26">
        <v>11.34543010752688</v>
      </c>
      <c r="J19" s="26">
        <v>3038.9260080645158</v>
      </c>
      <c r="K19" s="26">
        <v>1253.7751344086021</v>
      </c>
      <c r="L19" s="26">
        <f t="shared" si="1"/>
        <v>5363.6015456989244</v>
      </c>
    </row>
    <row r="20" spans="1:12" s="14" customFormat="1">
      <c r="A20" s="16"/>
      <c r="B20" s="16" t="s">
        <v>28</v>
      </c>
      <c r="C20" s="17">
        <v>685486</v>
      </c>
      <c r="D20" s="17">
        <v>7340</v>
      </c>
      <c r="E20" s="17"/>
      <c r="F20" s="17"/>
      <c r="G20" s="17">
        <f>SUM(C20:F20)</f>
        <v>692826</v>
      </c>
      <c r="H20" s="17">
        <v>1059.5549731182796</v>
      </c>
      <c r="I20" s="17"/>
      <c r="J20" s="17" t="s">
        <v>205</v>
      </c>
      <c r="K20" s="17" t="s">
        <v>205</v>
      </c>
      <c r="L20" s="17">
        <f t="shared" si="1"/>
        <v>1059.5549731182796</v>
      </c>
    </row>
    <row r="21" spans="1:12" s="14" customFormat="1">
      <c r="A21" s="16"/>
      <c r="B21" s="16" t="s">
        <v>30</v>
      </c>
      <c r="C21" s="17"/>
      <c r="D21" s="17"/>
      <c r="E21" s="17">
        <v>1966053</v>
      </c>
      <c r="F21" s="17">
        <v>811138</v>
      </c>
      <c r="G21" s="17">
        <f t="shared" ref="G21:G33" si="2">SUM(C21:F21)</f>
        <v>2777191</v>
      </c>
      <c r="H21" s="17"/>
      <c r="I21" s="17"/>
      <c r="J21" s="17">
        <v>3038.9260080645158</v>
      </c>
      <c r="K21" s="17">
        <v>1253.7751344086021</v>
      </c>
      <c r="L21" s="17">
        <f t="shared" si="1"/>
        <v>4292.7011424731181</v>
      </c>
    </row>
    <row r="22" spans="1:12" s="14" customFormat="1">
      <c r="A22" s="23">
        <v>6</v>
      </c>
      <c r="B22" s="24" t="s">
        <v>17</v>
      </c>
      <c r="C22" s="25">
        <v>344572</v>
      </c>
      <c r="D22" s="25">
        <v>193036</v>
      </c>
      <c r="E22" s="25">
        <v>5250497</v>
      </c>
      <c r="F22" s="25">
        <v>2260896</v>
      </c>
      <c r="G22" s="25">
        <f t="shared" si="2"/>
        <v>8049001</v>
      </c>
      <c r="H22" s="26">
        <v>532.60456989247302</v>
      </c>
      <c r="I22" s="26">
        <v>298.37553763440854</v>
      </c>
      <c r="J22" s="26">
        <v>8115.6875672042997</v>
      </c>
      <c r="K22" s="26">
        <v>3494.6645161290321</v>
      </c>
      <c r="L22" s="26">
        <f t="shared" si="1"/>
        <v>12441.332190860214</v>
      </c>
    </row>
    <row r="23" spans="1:12" s="14" customFormat="1">
      <c r="A23" s="16"/>
      <c r="B23" s="16" t="s">
        <v>33</v>
      </c>
      <c r="C23" s="17">
        <v>344572</v>
      </c>
      <c r="D23" s="17">
        <v>193036</v>
      </c>
      <c r="E23" s="17">
        <v>1680159</v>
      </c>
      <c r="F23" s="17">
        <v>135654</v>
      </c>
      <c r="G23" s="17">
        <f t="shared" si="2"/>
        <v>2353421</v>
      </c>
      <c r="H23" s="17">
        <v>532.60456989247302</v>
      </c>
      <c r="I23" s="17">
        <v>298.37553763440854</v>
      </c>
      <c r="J23" s="17">
        <v>2597.0199596774191</v>
      </c>
      <c r="K23" s="17">
        <v>209.68024193548388</v>
      </c>
      <c r="L23" s="17">
        <f t="shared" si="1"/>
        <v>3637.6803091397846</v>
      </c>
    </row>
    <row r="24" spans="1:12" s="14" customFormat="1">
      <c r="A24" s="16"/>
      <c r="B24" s="16" t="s">
        <v>35</v>
      </c>
      <c r="C24" s="17"/>
      <c r="D24" s="17"/>
      <c r="E24" s="17">
        <v>1522644</v>
      </c>
      <c r="F24" s="17">
        <v>1175666</v>
      </c>
      <c r="G24" s="17">
        <f t="shared" si="2"/>
        <v>2698310</v>
      </c>
      <c r="H24" s="17"/>
      <c r="I24" s="17"/>
      <c r="J24" s="17">
        <v>2353.5491935483869</v>
      </c>
      <c r="K24" s="17">
        <v>1817.2256720430107</v>
      </c>
      <c r="L24" s="17">
        <f t="shared" si="1"/>
        <v>4170.7748655913974</v>
      </c>
    </row>
    <row r="25" spans="1:12" s="14" customFormat="1">
      <c r="A25" s="16"/>
      <c r="B25" s="16" t="s">
        <v>37</v>
      </c>
      <c r="C25" s="17"/>
      <c r="D25" s="17"/>
      <c r="E25" s="17">
        <v>1732664</v>
      </c>
      <c r="F25" s="17">
        <v>610442</v>
      </c>
      <c r="G25" s="17">
        <f t="shared" si="2"/>
        <v>2343106</v>
      </c>
      <c r="H25" s="17"/>
      <c r="I25" s="17"/>
      <c r="J25" s="17">
        <v>2678.1768817204302</v>
      </c>
      <c r="K25" s="17">
        <v>943.55954301075258</v>
      </c>
      <c r="L25" s="17">
        <f t="shared" si="1"/>
        <v>3621.7364247311825</v>
      </c>
    </row>
    <row r="26" spans="1:12" s="14" customFormat="1" ht="15.75" customHeight="1">
      <c r="A26" s="16"/>
      <c r="B26" s="16" t="s">
        <v>39</v>
      </c>
      <c r="C26" s="17"/>
      <c r="D26" s="17"/>
      <c r="E26" s="17">
        <v>315030</v>
      </c>
      <c r="F26" s="17">
        <v>339134</v>
      </c>
      <c r="G26" s="17">
        <f t="shared" si="2"/>
        <v>654164</v>
      </c>
      <c r="H26" s="17"/>
      <c r="I26" s="17"/>
      <c r="J26" s="17">
        <v>486.94153225806451</v>
      </c>
      <c r="K26" s="17">
        <v>524.19905913978494</v>
      </c>
      <c r="L26" s="17">
        <f t="shared" si="1"/>
        <v>1011.1405913978494</v>
      </c>
    </row>
    <row r="27" spans="1:12" s="14" customFormat="1">
      <c r="A27" s="23">
        <v>7</v>
      </c>
      <c r="B27" s="24" t="s">
        <v>19</v>
      </c>
      <c r="C27" s="25">
        <v>0</v>
      </c>
      <c r="D27" s="25">
        <v>0</v>
      </c>
      <c r="E27" s="25">
        <v>895545</v>
      </c>
      <c r="F27" s="25">
        <v>965767</v>
      </c>
      <c r="G27" s="25">
        <f t="shared" si="2"/>
        <v>1861312</v>
      </c>
      <c r="H27" s="26" t="s">
        <v>205</v>
      </c>
      <c r="I27" s="26" t="s">
        <v>205</v>
      </c>
      <c r="J27" s="26">
        <v>1384.2429435483868</v>
      </c>
      <c r="K27" s="26">
        <v>1492.7850134408602</v>
      </c>
      <c r="L27" s="26">
        <f t="shared" si="1"/>
        <v>2877.0279569892473</v>
      </c>
    </row>
    <row r="28" spans="1:12" s="14" customFormat="1">
      <c r="A28" s="16"/>
      <c r="B28" s="16" t="s">
        <v>42</v>
      </c>
      <c r="C28" s="17">
        <v>0</v>
      </c>
      <c r="D28" s="17"/>
      <c r="E28" s="17">
        <v>42090.614999999998</v>
      </c>
      <c r="F28" s="17">
        <v>67603.69</v>
      </c>
      <c r="G28" s="17">
        <f t="shared" si="2"/>
        <v>109694.30499999999</v>
      </c>
      <c r="H28" s="17" t="s">
        <v>205</v>
      </c>
      <c r="I28" s="17"/>
      <c r="J28" s="17">
        <v>65.05941834677418</v>
      </c>
      <c r="K28" s="17">
        <v>104.49495094086022</v>
      </c>
      <c r="L28" s="17">
        <f t="shared" si="1"/>
        <v>169.55436928763442</v>
      </c>
    </row>
    <row r="29" spans="1:12" s="14" customFormat="1">
      <c r="A29" s="16"/>
      <c r="B29" s="16" t="s">
        <v>44</v>
      </c>
      <c r="C29" s="17"/>
      <c r="D29" s="17"/>
      <c r="E29" s="17">
        <v>301798.66500000004</v>
      </c>
      <c r="F29" s="17">
        <v>258825.55600000001</v>
      </c>
      <c r="G29" s="17">
        <f t="shared" si="2"/>
        <v>560624.22100000002</v>
      </c>
      <c r="H29" s="17"/>
      <c r="I29" s="17"/>
      <c r="J29" s="17">
        <v>466.48987197580647</v>
      </c>
      <c r="K29" s="17">
        <v>400.06638360215055</v>
      </c>
      <c r="L29" s="17">
        <f t="shared" si="1"/>
        <v>866.55625557795702</v>
      </c>
    </row>
    <row r="30" spans="1:12" s="14" customFormat="1">
      <c r="A30" s="16"/>
      <c r="B30" s="16" t="s">
        <v>46</v>
      </c>
      <c r="C30" s="17"/>
      <c r="D30" s="17"/>
      <c r="E30" s="17">
        <v>50150.520000000004</v>
      </c>
      <c r="F30" s="17">
        <v>32836.078000000001</v>
      </c>
      <c r="G30" s="17">
        <f t="shared" si="2"/>
        <v>82986.597999999998</v>
      </c>
      <c r="H30" s="17"/>
      <c r="I30" s="17"/>
      <c r="J30" s="17">
        <v>77.517604838709673</v>
      </c>
      <c r="K30" s="17">
        <v>50.754690456989245</v>
      </c>
      <c r="L30" s="17">
        <f t="shared" si="1"/>
        <v>128.27229529569891</v>
      </c>
    </row>
    <row r="31" spans="1:12" s="14" customFormat="1">
      <c r="A31" s="16"/>
      <c r="B31" s="16" t="s">
        <v>48</v>
      </c>
      <c r="C31" s="17"/>
      <c r="D31" s="17"/>
      <c r="E31" s="17">
        <v>15224.265000000001</v>
      </c>
      <c r="F31" s="17">
        <v>23178.407999999999</v>
      </c>
      <c r="G31" s="17">
        <f t="shared" si="2"/>
        <v>38402.673000000003</v>
      </c>
      <c r="H31" s="17"/>
      <c r="I31" s="17"/>
      <c r="J31" s="17">
        <v>23.532130040322581</v>
      </c>
      <c r="K31" s="17">
        <v>35.826840322580644</v>
      </c>
      <c r="L31" s="17">
        <f t="shared" si="1"/>
        <v>59.358970362903221</v>
      </c>
    </row>
    <row r="32" spans="1:12" s="14" customFormat="1">
      <c r="A32" s="16"/>
      <c r="B32" s="16" t="s">
        <v>50</v>
      </c>
      <c r="C32" s="17"/>
      <c r="D32" s="17"/>
      <c r="E32" s="17">
        <v>486280.93499999994</v>
      </c>
      <c r="F32" s="17">
        <v>583323.26800000004</v>
      </c>
      <c r="G32" s="17">
        <f t="shared" si="2"/>
        <v>1069604.203</v>
      </c>
      <c r="H32" s="17"/>
      <c r="I32" s="17"/>
      <c r="J32" s="17">
        <v>751.64391834677406</v>
      </c>
      <c r="K32" s="17">
        <v>901.64214811827958</v>
      </c>
      <c r="L32" s="17">
        <f t="shared" si="1"/>
        <v>1653.2860664650536</v>
      </c>
    </row>
    <row r="33" spans="1:12" s="14" customFormat="1">
      <c r="A33" s="23">
        <v>8</v>
      </c>
      <c r="B33" s="24" t="s">
        <v>21</v>
      </c>
      <c r="C33" s="25">
        <v>863748</v>
      </c>
      <c r="D33" s="25">
        <v>0</v>
      </c>
      <c r="E33" s="25">
        <v>1842611</v>
      </c>
      <c r="F33" s="25">
        <v>1964294</v>
      </c>
      <c r="G33" s="25">
        <f t="shared" si="2"/>
        <v>4670653</v>
      </c>
      <c r="H33" s="26">
        <v>1335.0943548387097</v>
      </c>
      <c r="I33" s="26" t="s">
        <v>205</v>
      </c>
      <c r="J33" s="26">
        <v>2848.1218413978495</v>
      </c>
      <c r="K33" s="26">
        <v>3036.2071236559136</v>
      </c>
      <c r="L33" s="26">
        <f t="shared" si="1"/>
        <v>7219.4233198924721</v>
      </c>
    </row>
    <row r="34" spans="1:12" s="14" customFormat="1" ht="14.25" customHeight="1">
      <c r="A34" s="16"/>
      <c r="B34" s="16" t="s">
        <v>53</v>
      </c>
      <c r="C34" s="17">
        <v>863748</v>
      </c>
      <c r="D34" s="17"/>
      <c r="E34" s="17">
        <v>1842611</v>
      </c>
      <c r="F34" s="17">
        <v>1964294</v>
      </c>
      <c r="G34" s="17">
        <f t="shared" ref="G34:L34" si="3">G33</f>
        <v>4670653</v>
      </c>
      <c r="H34" s="17">
        <v>1335.0943548387097</v>
      </c>
      <c r="I34" s="17"/>
      <c r="J34" s="17">
        <v>2848.1218413978495</v>
      </c>
      <c r="K34" s="17">
        <v>3036.2071236559136</v>
      </c>
      <c r="L34" s="17">
        <f t="shared" si="3"/>
        <v>7219.4233198924721</v>
      </c>
    </row>
    <row r="35" spans="1:12" s="14" customFormat="1">
      <c r="A35" s="23">
        <v>9</v>
      </c>
      <c r="B35" s="24" t="s">
        <v>23</v>
      </c>
      <c r="C35" s="25">
        <v>0</v>
      </c>
      <c r="D35" s="25">
        <v>0</v>
      </c>
      <c r="E35" s="25">
        <v>1908015</v>
      </c>
      <c r="F35" s="25">
        <v>687168</v>
      </c>
      <c r="G35" s="25">
        <f>SUM(C35:F35)</f>
        <v>2595183</v>
      </c>
      <c r="H35" s="26" t="s">
        <v>205</v>
      </c>
      <c r="I35" s="26" t="s">
        <v>205</v>
      </c>
      <c r="J35" s="26">
        <v>2949.2167338709673</v>
      </c>
      <c r="K35" s="26">
        <v>1062.1548387096773</v>
      </c>
      <c r="L35" s="26">
        <f>H35+I35+J35+K35</f>
        <v>4011.3715725806446</v>
      </c>
    </row>
    <row r="36" spans="1:12" s="14" customFormat="1">
      <c r="A36" s="16"/>
      <c r="B36" s="16" t="s">
        <v>56</v>
      </c>
      <c r="C36" s="17"/>
      <c r="D36" s="17"/>
      <c r="E36" s="17">
        <v>1908015</v>
      </c>
      <c r="F36" s="17">
        <v>687168</v>
      </c>
      <c r="G36" s="17">
        <f>G35</f>
        <v>2595183</v>
      </c>
      <c r="H36" s="17"/>
      <c r="I36" s="17"/>
      <c r="J36" s="17">
        <v>2949.2167338709673</v>
      </c>
      <c r="K36" s="17">
        <v>1062.1548387096773</v>
      </c>
      <c r="L36" s="17">
        <f>K36+J36</f>
        <v>4011.3715725806446</v>
      </c>
    </row>
    <row r="37" spans="1:12" s="14" customFormat="1">
      <c r="A37" s="23">
        <v>10</v>
      </c>
      <c r="B37" s="24" t="s">
        <v>24</v>
      </c>
      <c r="C37" s="25">
        <v>2555199</v>
      </c>
      <c r="D37" s="25">
        <v>597490</v>
      </c>
      <c r="E37" s="25">
        <v>2312978</v>
      </c>
      <c r="F37" s="25">
        <v>928892</v>
      </c>
      <c r="G37" s="25">
        <f t="shared" ref="G37" si="4">SUM(C37:F37)</f>
        <v>6394559</v>
      </c>
      <c r="H37" s="26">
        <v>3949.5683467741933</v>
      </c>
      <c r="I37" s="26">
        <v>923.53965053763443</v>
      </c>
      <c r="J37" s="26">
        <v>3575.1676075268815</v>
      </c>
      <c r="K37" s="26">
        <v>1435.7873655913977</v>
      </c>
      <c r="L37" s="26">
        <f t="shared" ref="L37:L45" si="5">H37+I37+J37+K37</f>
        <v>9884.0629704301064</v>
      </c>
    </row>
    <row r="38" spans="1:12" s="14" customFormat="1">
      <c r="A38" s="16"/>
      <c r="B38" s="16" t="s">
        <v>59</v>
      </c>
      <c r="C38" s="17">
        <v>2555199</v>
      </c>
      <c r="D38" s="17">
        <v>597490</v>
      </c>
      <c r="E38" s="17">
        <v>2312978</v>
      </c>
      <c r="F38" s="17">
        <v>928892</v>
      </c>
      <c r="G38" s="17">
        <f>SUM(C38:F38)</f>
        <v>6394559</v>
      </c>
      <c r="H38" s="17"/>
      <c r="I38" s="17"/>
      <c r="J38" s="17">
        <v>3575.1676075268815</v>
      </c>
      <c r="K38" s="17">
        <v>1435.7873655913977</v>
      </c>
      <c r="L38" s="17">
        <f t="shared" si="5"/>
        <v>5010.9549731182797</v>
      </c>
    </row>
    <row r="39" spans="1:12" s="14" customFormat="1">
      <c r="A39" s="16"/>
      <c r="B39" s="16" t="s">
        <v>209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 s="14" customFormat="1">
      <c r="A40" s="23">
        <v>11</v>
      </c>
      <c r="B40" s="24" t="s">
        <v>26</v>
      </c>
      <c r="C40" s="25">
        <v>0</v>
      </c>
      <c r="D40" s="25">
        <v>48374</v>
      </c>
      <c r="E40" s="25">
        <v>904990</v>
      </c>
      <c r="F40" s="25">
        <v>1359749</v>
      </c>
      <c r="G40" s="25">
        <f>SUM(C40:F40)</f>
        <v>2313113</v>
      </c>
      <c r="H40" s="26" t="s">
        <v>205</v>
      </c>
      <c r="I40" s="26">
        <v>74.771639784946231</v>
      </c>
      <c r="J40" s="26">
        <v>1398.8420698924731</v>
      </c>
      <c r="K40" s="26">
        <v>2101.7625672043009</v>
      </c>
      <c r="L40" s="26">
        <f t="shared" si="5"/>
        <v>3575.3762768817205</v>
      </c>
    </row>
    <row r="41" spans="1:12" s="14" customFormat="1">
      <c r="A41" s="16"/>
      <c r="B41" s="16" t="s">
        <v>68</v>
      </c>
      <c r="C41" s="17"/>
      <c r="D41" s="17">
        <v>48374</v>
      </c>
      <c r="E41" s="17">
        <v>904990</v>
      </c>
      <c r="F41" s="17">
        <v>1359749</v>
      </c>
      <c r="G41" s="17">
        <f>C41+D41+E41+F41</f>
        <v>2313113</v>
      </c>
      <c r="H41" s="17"/>
      <c r="I41" s="17">
        <v>74.771639784946231</v>
      </c>
      <c r="J41" s="17">
        <v>1398.8420698924731</v>
      </c>
      <c r="K41" s="17">
        <v>2101.7625672043009</v>
      </c>
      <c r="L41" s="17">
        <f t="shared" si="5"/>
        <v>3575.3762768817205</v>
      </c>
    </row>
    <row r="42" spans="1:12" s="14" customFormat="1">
      <c r="A42" s="23">
        <v>12</v>
      </c>
      <c r="B42" s="24" t="s">
        <v>27</v>
      </c>
      <c r="C42" s="25">
        <v>6930434</v>
      </c>
      <c r="D42" s="25">
        <v>1670443</v>
      </c>
      <c r="E42" s="25">
        <v>22172469</v>
      </c>
      <c r="F42" s="25">
        <v>4484483</v>
      </c>
      <c r="G42" s="25">
        <f t="shared" ref="G42:G44" si="6">SUM(C42:F42)</f>
        <v>35257829</v>
      </c>
      <c r="H42" s="28">
        <v>10712.36438172043</v>
      </c>
      <c r="I42" s="28">
        <v>2582.0019489247311</v>
      </c>
      <c r="J42" s="26">
        <v>34271.961491935486</v>
      </c>
      <c r="K42" s="26">
        <v>6931.6605510752688</v>
      </c>
      <c r="L42" s="26">
        <f t="shared" si="5"/>
        <v>54497.98837365592</v>
      </c>
    </row>
    <row r="43" spans="1:12" s="14" customFormat="1">
      <c r="A43" s="22"/>
      <c r="B43" s="22" t="s">
        <v>71</v>
      </c>
      <c r="C43" s="17">
        <v>6572989</v>
      </c>
      <c r="D43" s="17">
        <v>1670443</v>
      </c>
      <c r="E43" s="17">
        <v>22172469</v>
      </c>
      <c r="F43" s="17">
        <v>4484483</v>
      </c>
      <c r="G43" s="17">
        <f>G42-G44</f>
        <v>34900384</v>
      </c>
      <c r="H43" s="17">
        <v>10159.862029569891</v>
      </c>
      <c r="I43" s="17">
        <v>2582.0019489247311</v>
      </c>
      <c r="J43" s="17">
        <v>34271.961491935486</v>
      </c>
      <c r="K43" s="17">
        <v>6931.6605510752688</v>
      </c>
      <c r="L43" s="17">
        <f t="shared" si="5"/>
        <v>53945.486021505378</v>
      </c>
    </row>
    <row r="44" spans="1:12" s="14" customFormat="1">
      <c r="A44" s="22"/>
      <c r="B44" s="22" t="s">
        <v>73</v>
      </c>
      <c r="C44" s="17">
        <v>357445</v>
      </c>
      <c r="D44" s="17"/>
      <c r="E44" s="30"/>
      <c r="F44" s="30"/>
      <c r="G44" s="17">
        <f t="shared" si="6"/>
        <v>357445</v>
      </c>
      <c r="H44" s="17">
        <v>552.5023521505376</v>
      </c>
      <c r="I44" s="31"/>
      <c r="J44" s="31"/>
      <c r="K44" s="31"/>
      <c r="L44" s="31">
        <f t="shared" si="5"/>
        <v>552.5023521505376</v>
      </c>
    </row>
    <row r="45" spans="1:12" s="14" customFormat="1">
      <c r="A45" s="23">
        <v>13</v>
      </c>
      <c r="B45" s="24" t="s">
        <v>29</v>
      </c>
      <c r="C45" s="32">
        <v>0</v>
      </c>
      <c r="D45" s="32">
        <v>0</v>
      </c>
      <c r="E45" s="32">
        <v>182552</v>
      </c>
      <c r="F45" s="32">
        <v>37265</v>
      </c>
      <c r="G45" s="32">
        <f>SUM(C45:F45)</f>
        <v>219817</v>
      </c>
      <c r="H45" s="33" t="s">
        <v>205</v>
      </c>
      <c r="I45" s="33" t="s">
        <v>205</v>
      </c>
      <c r="J45" s="33">
        <v>282.1704301075269</v>
      </c>
      <c r="K45" s="33">
        <v>57.600470430107521</v>
      </c>
      <c r="L45" s="33">
        <f t="shared" si="5"/>
        <v>339.77090053763442</v>
      </c>
    </row>
    <row r="46" spans="1:12" s="14" customFormat="1">
      <c r="A46" s="22"/>
      <c r="B46" s="22" t="s">
        <v>76</v>
      </c>
      <c r="C46" s="17"/>
      <c r="D46" s="17"/>
      <c r="E46" s="17">
        <v>182552</v>
      </c>
      <c r="F46" s="17">
        <v>37265</v>
      </c>
      <c r="G46" s="17">
        <f>G45</f>
        <v>219817</v>
      </c>
      <c r="H46" s="17"/>
      <c r="I46" s="17"/>
      <c r="J46" s="17"/>
      <c r="K46" s="17"/>
      <c r="L46" s="17"/>
    </row>
    <row r="47" spans="1:12" s="14" customFormat="1">
      <c r="A47" s="23">
        <v>14</v>
      </c>
      <c r="B47" s="24" t="s">
        <v>31</v>
      </c>
      <c r="C47" s="25">
        <v>0</v>
      </c>
      <c r="D47" s="25">
        <v>0</v>
      </c>
      <c r="E47" s="25">
        <v>991762.88439999998</v>
      </c>
      <c r="F47" s="25">
        <v>530733.6017</v>
      </c>
      <c r="G47" s="25">
        <f>SUM(C47:F47)</f>
        <v>1522496.4860999999</v>
      </c>
      <c r="H47" s="28" t="s">
        <v>205</v>
      </c>
      <c r="I47" s="28" t="s">
        <v>205</v>
      </c>
      <c r="J47" s="26">
        <v>1532.9668240053761</v>
      </c>
      <c r="K47" s="26">
        <v>820.35435746639769</v>
      </c>
      <c r="L47" s="26">
        <f t="shared" ref="L47:L69" si="7">H47+I47+J47+K47</f>
        <v>2353.3211814717738</v>
      </c>
    </row>
    <row r="48" spans="1:12" s="14" customFormat="1">
      <c r="A48" s="22"/>
      <c r="B48" s="22" t="s">
        <v>79</v>
      </c>
      <c r="C48" s="17"/>
      <c r="D48" s="17"/>
      <c r="E48" s="17">
        <v>991762.88439999998</v>
      </c>
      <c r="F48" s="17">
        <v>530733.6017</v>
      </c>
      <c r="G48" s="17">
        <f t="shared" ref="G48" si="8">G47</f>
        <v>1522496.4860999999</v>
      </c>
      <c r="H48" s="17"/>
      <c r="I48" s="17"/>
      <c r="J48" s="17">
        <v>1532.9668240053761</v>
      </c>
      <c r="K48" s="17">
        <v>820.35435746639769</v>
      </c>
      <c r="L48" s="17">
        <f t="shared" si="7"/>
        <v>2353.3211814717738</v>
      </c>
    </row>
    <row r="49" spans="1:13" s="14" customFormat="1">
      <c r="A49" s="23">
        <v>15</v>
      </c>
      <c r="B49" s="24" t="s">
        <v>32</v>
      </c>
      <c r="C49" s="25">
        <v>0</v>
      </c>
      <c r="D49" s="25">
        <v>0</v>
      </c>
      <c r="E49" s="25">
        <v>2299408</v>
      </c>
      <c r="F49" s="25">
        <v>621095</v>
      </c>
      <c r="G49" s="25">
        <f t="shared" ref="G49:G56" si="9">SUM(C49:F49)</f>
        <v>2920503</v>
      </c>
      <c r="H49" s="26" t="s">
        <v>205</v>
      </c>
      <c r="I49" s="26" t="s">
        <v>205</v>
      </c>
      <c r="J49" s="26">
        <v>3554.1924731182794</v>
      </c>
      <c r="K49" s="26">
        <v>960.02587365591387</v>
      </c>
      <c r="L49" s="26">
        <f t="shared" si="7"/>
        <v>4514.2183467741934</v>
      </c>
      <c r="M49" s="29"/>
    </row>
    <row r="50" spans="1:13" s="29" customFormat="1" ht="16.5" customHeight="1">
      <c r="A50" s="22"/>
      <c r="B50" s="22" t="s">
        <v>82</v>
      </c>
      <c r="C50" s="17"/>
      <c r="D50" s="17"/>
      <c r="E50" s="17">
        <v>919763</v>
      </c>
      <c r="F50" s="17">
        <v>18633</v>
      </c>
      <c r="G50" s="17">
        <f t="shared" si="9"/>
        <v>938396</v>
      </c>
      <c r="H50" s="17"/>
      <c r="I50" s="17"/>
      <c r="J50" s="17">
        <v>1421.6766801075266</v>
      </c>
      <c r="K50" s="17">
        <v>28.801008064516125</v>
      </c>
      <c r="L50" s="17">
        <f t="shared" si="7"/>
        <v>1450.4776881720427</v>
      </c>
      <c r="M50" s="14"/>
    </row>
    <row r="51" spans="1:13" s="14" customFormat="1">
      <c r="A51" s="22"/>
      <c r="B51" s="22" t="s">
        <v>84</v>
      </c>
      <c r="C51" s="17"/>
      <c r="D51" s="17"/>
      <c r="E51" s="17">
        <v>229941</v>
      </c>
      <c r="F51" s="17">
        <v>434766</v>
      </c>
      <c r="G51" s="17">
        <f t="shared" si="9"/>
        <v>664707</v>
      </c>
      <c r="H51" s="17"/>
      <c r="I51" s="17"/>
      <c r="J51" s="17">
        <v>355</v>
      </c>
      <c r="K51" s="17">
        <v>672.2248655913977</v>
      </c>
      <c r="L51" s="17">
        <f t="shared" si="7"/>
        <v>1027.2248655913977</v>
      </c>
    </row>
    <row r="52" spans="1:13" s="14" customFormat="1">
      <c r="A52" s="22"/>
      <c r="B52" s="22" t="s">
        <v>86</v>
      </c>
      <c r="C52" s="17"/>
      <c r="D52" s="17"/>
      <c r="E52" s="17">
        <v>183953</v>
      </c>
      <c r="F52" s="17">
        <v>167696</v>
      </c>
      <c r="G52" s="17">
        <f t="shared" si="9"/>
        <v>351649</v>
      </c>
      <c r="H52" s="17"/>
      <c r="I52" s="17"/>
      <c r="J52" s="17">
        <v>284</v>
      </c>
      <c r="K52" s="17">
        <v>259</v>
      </c>
      <c r="L52" s="17">
        <f t="shared" si="7"/>
        <v>543</v>
      </c>
    </row>
    <row r="53" spans="1:13" s="14" customFormat="1">
      <c r="A53" s="22"/>
      <c r="B53" s="22" t="s">
        <v>88</v>
      </c>
      <c r="C53" s="17"/>
      <c r="D53" s="17"/>
      <c r="E53" s="17">
        <v>689822</v>
      </c>
      <c r="F53" s="17">
        <v>0</v>
      </c>
      <c r="G53" s="17">
        <f t="shared" si="9"/>
        <v>689822</v>
      </c>
      <c r="H53" s="17"/>
      <c r="I53" s="17"/>
      <c r="J53" s="17">
        <v>1066</v>
      </c>
      <c r="K53" s="17">
        <v>0</v>
      </c>
      <c r="L53" s="17">
        <f t="shared" si="7"/>
        <v>1066</v>
      </c>
    </row>
    <row r="54" spans="1:13" s="14" customFormat="1">
      <c r="A54" s="22"/>
      <c r="B54" s="22" t="s">
        <v>90</v>
      </c>
      <c r="C54" s="17"/>
      <c r="D54" s="17"/>
      <c r="E54" s="17">
        <v>114970</v>
      </c>
      <c r="F54" s="17">
        <v>0</v>
      </c>
      <c r="G54" s="17">
        <f t="shared" si="9"/>
        <v>114970</v>
      </c>
      <c r="H54" s="17"/>
      <c r="I54" s="17"/>
      <c r="J54" s="17">
        <v>178</v>
      </c>
      <c r="K54" s="17">
        <v>0</v>
      </c>
      <c r="L54" s="17">
        <f t="shared" si="7"/>
        <v>178</v>
      </c>
    </row>
    <row r="55" spans="1:13" s="14" customFormat="1">
      <c r="A55" s="22"/>
      <c r="B55" s="22" t="s">
        <v>92</v>
      </c>
      <c r="C55" s="17"/>
      <c r="D55" s="17"/>
      <c r="E55" s="17">
        <v>160959</v>
      </c>
      <c r="F55" s="17">
        <v>0</v>
      </c>
      <c r="G55" s="17">
        <f t="shared" si="9"/>
        <v>160959</v>
      </c>
      <c r="H55" s="17"/>
      <c r="I55" s="17"/>
      <c r="J55" s="17">
        <v>249</v>
      </c>
      <c r="K55" s="17">
        <v>0</v>
      </c>
      <c r="L55" s="17">
        <f t="shared" si="7"/>
        <v>249</v>
      </c>
    </row>
    <row r="56" spans="1:13" s="14" customFormat="1">
      <c r="A56" s="18">
        <v>16</v>
      </c>
      <c r="B56" s="19" t="s">
        <v>34</v>
      </c>
      <c r="C56" s="20">
        <v>0</v>
      </c>
      <c r="D56" s="20">
        <v>0</v>
      </c>
      <c r="E56" s="20">
        <v>207145</v>
      </c>
      <c r="F56" s="20">
        <v>375375</v>
      </c>
      <c r="G56" s="20">
        <f t="shared" si="9"/>
        <v>582520</v>
      </c>
      <c r="H56" s="21" t="s">
        <v>205</v>
      </c>
      <c r="I56" s="21" t="s">
        <v>205</v>
      </c>
      <c r="J56" s="21">
        <v>320.18380376344084</v>
      </c>
      <c r="K56" s="21">
        <v>580.21673387096769</v>
      </c>
      <c r="L56" s="34">
        <f t="shared" si="7"/>
        <v>900.40053763440847</v>
      </c>
    </row>
    <row r="57" spans="1:13" s="14" customFormat="1">
      <c r="A57" s="22"/>
      <c r="B57" s="22" t="s">
        <v>95</v>
      </c>
      <c r="C57" s="17"/>
      <c r="D57" s="17"/>
      <c r="E57" s="17">
        <v>207145</v>
      </c>
      <c r="F57" s="17">
        <v>375375</v>
      </c>
      <c r="G57" s="17">
        <f>G56</f>
        <v>582520</v>
      </c>
      <c r="H57" s="17"/>
      <c r="I57" s="17"/>
      <c r="J57" s="17">
        <v>320.18380376344084</v>
      </c>
      <c r="K57" s="17">
        <v>580.21673387096769</v>
      </c>
      <c r="L57" s="17">
        <f t="shared" si="7"/>
        <v>900.40053763440847</v>
      </c>
    </row>
    <row r="58" spans="1:13" s="14" customFormat="1" ht="14.25" customHeight="1">
      <c r="A58" s="23">
        <v>17</v>
      </c>
      <c r="B58" s="24" t="s">
        <v>36</v>
      </c>
      <c r="C58" s="25">
        <v>0</v>
      </c>
      <c r="D58" s="25">
        <v>0</v>
      </c>
      <c r="E58" s="25">
        <v>526406</v>
      </c>
      <c r="F58" s="25">
        <v>340133</v>
      </c>
      <c r="G58" s="25">
        <f>SUM(C58:F58)</f>
        <v>866539</v>
      </c>
      <c r="H58" s="26" t="s">
        <v>205</v>
      </c>
      <c r="I58" s="26" t="s">
        <v>205</v>
      </c>
      <c r="J58" s="26">
        <v>813.66518817204292</v>
      </c>
      <c r="K58" s="26">
        <v>525.74321236559138</v>
      </c>
      <c r="L58" s="26">
        <f t="shared" si="7"/>
        <v>1339.4084005376344</v>
      </c>
    </row>
    <row r="59" spans="1:13" s="14" customFormat="1">
      <c r="A59" s="22"/>
      <c r="B59" s="16" t="s">
        <v>98</v>
      </c>
      <c r="C59" s="17"/>
      <c r="D59" s="17"/>
      <c r="E59" s="17">
        <v>526406</v>
      </c>
      <c r="F59" s="17">
        <v>340133</v>
      </c>
      <c r="G59" s="17">
        <f>G58</f>
        <v>866539</v>
      </c>
      <c r="H59" s="17"/>
      <c r="I59" s="17"/>
      <c r="J59" s="17">
        <v>813.66518817204292</v>
      </c>
      <c r="K59" s="17">
        <v>525.74321236559138</v>
      </c>
      <c r="L59" s="17">
        <f t="shared" si="7"/>
        <v>1339.4084005376344</v>
      </c>
    </row>
    <row r="60" spans="1:13" s="14" customFormat="1">
      <c r="A60" s="23">
        <v>18</v>
      </c>
      <c r="B60" s="24" t="s">
        <v>38</v>
      </c>
      <c r="C60" s="25">
        <v>0</v>
      </c>
      <c r="D60" s="25">
        <v>0</v>
      </c>
      <c r="E60" s="25">
        <v>602335</v>
      </c>
      <c r="F60" s="25">
        <v>590367</v>
      </c>
      <c r="G60" s="25">
        <f>SUM(C60:F60)</f>
        <v>1192702</v>
      </c>
      <c r="H60" s="26" t="s">
        <v>205</v>
      </c>
      <c r="I60" s="26" t="s">
        <v>205</v>
      </c>
      <c r="J60" s="26">
        <v>931.02856182795699</v>
      </c>
      <c r="K60" s="26">
        <v>912.52963709677408</v>
      </c>
      <c r="L60" s="26">
        <f t="shared" si="7"/>
        <v>1843.5581989247312</v>
      </c>
    </row>
    <row r="61" spans="1:13" s="14" customFormat="1">
      <c r="A61" s="22"/>
      <c r="B61" s="22" t="s">
        <v>101</v>
      </c>
      <c r="C61" s="17"/>
      <c r="D61" s="17"/>
      <c r="E61" s="17">
        <v>602335</v>
      </c>
      <c r="F61" s="17">
        <v>590367</v>
      </c>
      <c r="G61" s="17">
        <f>G60</f>
        <v>1192702</v>
      </c>
      <c r="H61" s="17"/>
      <c r="I61" s="17"/>
      <c r="J61" s="17">
        <v>931.02856182795699</v>
      </c>
      <c r="K61" s="17">
        <v>912.52963709677408</v>
      </c>
      <c r="L61" s="17">
        <f t="shared" si="7"/>
        <v>1843.5581989247312</v>
      </c>
    </row>
    <row r="62" spans="1:13" s="14" customFormat="1" ht="15" customHeight="1">
      <c r="A62" s="23">
        <v>19</v>
      </c>
      <c r="B62" s="24" t="s">
        <v>40</v>
      </c>
      <c r="C62" s="25">
        <v>10699</v>
      </c>
      <c r="D62" s="25">
        <v>0</v>
      </c>
      <c r="E62" s="25">
        <v>4206223</v>
      </c>
      <c r="F62" s="25">
        <v>4703400</v>
      </c>
      <c r="G62" s="25">
        <f>SUM(C62:F62)</f>
        <v>8920322</v>
      </c>
      <c r="H62" s="26">
        <v>16.537432795698923</v>
      </c>
      <c r="I62" s="26" t="s">
        <v>205</v>
      </c>
      <c r="J62" s="26">
        <v>6501.5543682795696</v>
      </c>
      <c r="K62" s="26">
        <v>7270.0403225806449</v>
      </c>
      <c r="L62" s="26">
        <f t="shared" si="7"/>
        <v>13788.132123655912</v>
      </c>
    </row>
    <row r="63" spans="1:13" s="14" customFormat="1" ht="15" customHeight="1">
      <c r="A63" s="35"/>
      <c r="B63" s="35" t="s">
        <v>104</v>
      </c>
      <c r="C63" s="17"/>
      <c r="D63" s="17"/>
      <c r="E63" s="17">
        <v>810960</v>
      </c>
      <c r="F63" s="17">
        <v>906816</v>
      </c>
      <c r="G63" s="27">
        <f>SUM(C63:F63)</f>
        <v>1717776</v>
      </c>
      <c r="H63" s="27"/>
      <c r="I63" s="27"/>
      <c r="J63" s="27">
        <v>1253.5</v>
      </c>
      <c r="K63" s="27">
        <v>1401.6645161290321</v>
      </c>
      <c r="L63" s="27">
        <f t="shared" si="7"/>
        <v>2655.1645161290321</v>
      </c>
    </row>
    <row r="64" spans="1:13" s="14" customFormat="1" ht="15" customHeight="1">
      <c r="A64" s="35"/>
      <c r="B64" s="35" t="s">
        <v>106</v>
      </c>
      <c r="C64" s="17"/>
      <c r="D64" s="17"/>
      <c r="E64" s="17">
        <v>1770820</v>
      </c>
      <c r="F64" s="17">
        <v>1980131</v>
      </c>
      <c r="G64" s="27">
        <f>SUM(C64:F64)</f>
        <v>3750951</v>
      </c>
      <c r="H64" s="27"/>
      <c r="I64" s="27"/>
      <c r="J64" s="27">
        <v>2737.1545698924729</v>
      </c>
      <c r="K64" s="27">
        <v>3060.6863575268812</v>
      </c>
      <c r="L64" s="27">
        <f t="shared" si="7"/>
        <v>5797.8409274193546</v>
      </c>
    </row>
    <row r="65" spans="1:13" s="14" customFormat="1">
      <c r="A65" s="35"/>
      <c r="B65" s="35" t="s">
        <v>107</v>
      </c>
      <c r="C65" s="17"/>
      <c r="D65" s="17"/>
      <c r="E65" s="17">
        <v>1624443</v>
      </c>
      <c r="F65" s="17">
        <v>1816453</v>
      </c>
      <c r="G65" s="27">
        <f>SUM(C65:F65)</f>
        <v>3440896</v>
      </c>
      <c r="H65" s="27"/>
      <c r="I65" s="27"/>
      <c r="J65" s="27">
        <v>2510.8997983870968</v>
      </c>
      <c r="K65" s="27">
        <v>2807.6894489247311</v>
      </c>
      <c r="L65" s="27">
        <f t="shared" si="7"/>
        <v>5318.5892473118274</v>
      </c>
    </row>
    <row r="66" spans="1:13" s="14" customFormat="1">
      <c r="A66" s="23">
        <v>20</v>
      </c>
      <c r="B66" s="24" t="s">
        <v>41</v>
      </c>
      <c r="C66" s="25">
        <v>181523</v>
      </c>
      <c r="D66" s="25">
        <v>7504</v>
      </c>
      <c r="E66" s="25">
        <v>701622</v>
      </c>
      <c r="F66" s="25">
        <v>670293</v>
      </c>
      <c r="G66" s="25">
        <f>SUM(C66:F66)</f>
        <v>1560942</v>
      </c>
      <c r="H66" s="26">
        <v>280.57990591397845</v>
      </c>
      <c r="I66" s="26">
        <v>11.598924731182795</v>
      </c>
      <c r="J66" s="26">
        <v>1084.4963709677418</v>
      </c>
      <c r="K66" s="26">
        <v>1036.0711693548385</v>
      </c>
      <c r="L66" s="26">
        <f t="shared" si="7"/>
        <v>2412.7463709677413</v>
      </c>
    </row>
    <row r="67" spans="1:13" s="14" customFormat="1">
      <c r="A67" s="35"/>
      <c r="B67" s="35" t="s">
        <v>108</v>
      </c>
      <c r="C67" s="17">
        <v>181523</v>
      </c>
      <c r="D67" s="17">
        <v>7504</v>
      </c>
      <c r="E67" s="17">
        <v>701622</v>
      </c>
      <c r="F67" s="17">
        <v>670293</v>
      </c>
      <c r="G67" s="17">
        <f t="shared" ref="G67" si="10">G66</f>
        <v>1560942</v>
      </c>
      <c r="H67" s="17">
        <v>280.57990591397845</v>
      </c>
      <c r="I67" s="17">
        <v>11.598924731182795</v>
      </c>
      <c r="J67" s="17">
        <v>1084.4963709677418</v>
      </c>
      <c r="K67" s="17">
        <v>1036.0711693548385</v>
      </c>
      <c r="L67" s="17">
        <f t="shared" si="7"/>
        <v>2412.7463709677413</v>
      </c>
    </row>
    <row r="68" spans="1:13" s="14" customFormat="1">
      <c r="A68" s="23">
        <v>21</v>
      </c>
      <c r="B68" s="24" t="s">
        <v>43</v>
      </c>
      <c r="C68" s="25">
        <v>11687</v>
      </c>
      <c r="D68" s="25">
        <v>0</v>
      </c>
      <c r="E68" s="25">
        <v>7940770</v>
      </c>
      <c r="F68" s="25">
        <v>3575320</v>
      </c>
      <c r="G68" s="25">
        <f>SUM(C68:F68)</f>
        <v>11527777</v>
      </c>
      <c r="H68" s="26">
        <v>18.064583333333331</v>
      </c>
      <c r="I68" s="26" t="s">
        <v>205</v>
      </c>
      <c r="J68" s="26">
        <v>12274.039650537634</v>
      </c>
      <c r="K68" s="26">
        <v>5526.3682795698924</v>
      </c>
      <c r="L68" s="26">
        <f t="shared" si="7"/>
        <v>17818.472513440858</v>
      </c>
    </row>
    <row r="69" spans="1:13" s="14" customFormat="1" ht="15" customHeight="1">
      <c r="A69" s="35"/>
      <c r="B69" s="35" t="s">
        <v>109</v>
      </c>
      <c r="C69" s="17"/>
      <c r="D69" s="17"/>
      <c r="E69" s="17">
        <v>7940770</v>
      </c>
      <c r="F69" s="17">
        <v>3561018.72</v>
      </c>
      <c r="G69" s="27">
        <f>F69+E69</f>
        <v>11501788.720000001</v>
      </c>
      <c r="H69" s="27"/>
      <c r="I69" s="27"/>
      <c r="J69" s="27">
        <v>12274.039650537634</v>
      </c>
      <c r="K69" s="27">
        <v>5526.3682795698924</v>
      </c>
      <c r="L69" s="27">
        <f t="shared" si="7"/>
        <v>17800.407930107525</v>
      </c>
    </row>
    <row r="70" spans="1:13" s="14" customFormat="1">
      <c r="A70" s="35"/>
      <c r="B70" s="35" t="s">
        <v>110</v>
      </c>
      <c r="C70" s="17"/>
      <c r="D70" s="17"/>
      <c r="E70" s="17"/>
      <c r="F70" s="17">
        <v>14301.28</v>
      </c>
      <c r="G70" s="27">
        <f>F70+E70</f>
        <v>14301.28</v>
      </c>
      <c r="H70" s="27"/>
      <c r="I70" s="27"/>
      <c r="J70" s="27"/>
      <c r="K70" s="27"/>
      <c r="L70" s="27"/>
    </row>
    <row r="71" spans="1:13" s="14" customFormat="1">
      <c r="A71" s="23">
        <v>22</v>
      </c>
      <c r="B71" s="24" t="s">
        <v>45</v>
      </c>
      <c r="C71" s="25">
        <v>0</v>
      </c>
      <c r="D71" s="25">
        <v>378381</v>
      </c>
      <c r="E71" s="25">
        <v>602529</v>
      </c>
      <c r="F71" s="25">
        <v>399939</v>
      </c>
      <c r="G71" s="25">
        <f>SUM(C71:F71)</f>
        <v>1380849</v>
      </c>
      <c r="H71" s="26" t="s">
        <v>205</v>
      </c>
      <c r="I71" s="26">
        <v>584.86310483870966</v>
      </c>
      <c r="J71" s="26">
        <v>931.32842741935474</v>
      </c>
      <c r="K71" s="26">
        <v>618.18528225806438</v>
      </c>
      <c r="L71" s="26">
        <f>H71+I71+J71+K71</f>
        <v>2134.3768145161289</v>
      </c>
    </row>
    <row r="72" spans="1:13" s="14" customFormat="1">
      <c r="A72" s="35"/>
      <c r="B72" s="35" t="s">
        <v>111</v>
      </c>
      <c r="C72" s="17"/>
      <c r="D72" s="17"/>
      <c r="E72" s="17">
        <v>602529</v>
      </c>
      <c r="F72" s="17">
        <v>175973.16</v>
      </c>
      <c r="G72" s="27">
        <f>E72+F72</f>
        <v>778502.16</v>
      </c>
      <c r="H72" s="27"/>
      <c r="I72" s="27"/>
      <c r="J72" s="27">
        <v>931.32842741935474</v>
      </c>
      <c r="K72" s="27">
        <v>272.00152419354839</v>
      </c>
      <c r="L72" s="27">
        <f>H72+I72+J72+K72</f>
        <v>1203.3299516129032</v>
      </c>
    </row>
    <row r="73" spans="1:13" s="36" customFormat="1">
      <c r="A73" s="35"/>
      <c r="B73" s="35" t="s">
        <v>109</v>
      </c>
      <c r="C73" s="17"/>
      <c r="D73" s="17"/>
      <c r="E73" s="17"/>
      <c r="F73" s="17">
        <v>223965.84000000003</v>
      </c>
      <c r="G73" s="27">
        <f>E73+F73</f>
        <v>223965.84000000003</v>
      </c>
      <c r="H73" s="27"/>
      <c r="I73" s="27"/>
      <c r="J73" s="27"/>
      <c r="K73" s="27">
        <v>346.18375806451616</v>
      </c>
      <c r="L73" s="27">
        <f>H73+I73+J73+K73</f>
        <v>346.18375806451616</v>
      </c>
      <c r="M73" s="14"/>
    </row>
    <row r="74" spans="1:13" s="36" customFormat="1">
      <c r="A74" s="18">
        <v>23</v>
      </c>
      <c r="B74" s="19" t="s">
        <v>47</v>
      </c>
      <c r="C74" s="20">
        <v>5782</v>
      </c>
      <c r="D74" s="20">
        <v>0</v>
      </c>
      <c r="E74" s="20">
        <v>2296237</v>
      </c>
      <c r="F74" s="20">
        <v>844176</v>
      </c>
      <c r="G74" s="20">
        <f>SUM(C74:F74)</f>
        <v>3146195</v>
      </c>
      <c r="H74" s="21">
        <v>8.9372311827956974</v>
      </c>
      <c r="I74" s="21" t="s">
        <v>205</v>
      </c>
      <c r="J74" s="21">
        <v>3549.2910618279566</v>
      </c>
      <c r="K74" s="21">
        <v>1304.8419354838709</v>
      </c>
      <c r="L74" s="21">
        <f>H74+I74+J74+K74</f>
        <v>4863.0702284946228</v>
      </c>
      <c r="M74" s="14"/>
    </row>
    <row r="75" spans="1:13" s="36" customFormat="1" ht="15" customHeight="1">
      <c r="A75" s="35"/>
      <c r="B75" s="35" t="s">
        <v>112</v>
      </c>
      <c r="C75" s="17">
        <v>5782</v>
      </c>
      <c r="D75" s="17">
        <v>0</v>
      </c>
      <c r="E75" s="17">
        <v>2296237</v>
      </c>
      <c r="F75" s="17">
        <v>844176</v>
      </c>
      <c r="G75" s="27">
        <f>F75+E75+C75</f>
        <v>3146195</v>
      </c>
      <c r="H75" s="27">
        <v>8.9372311827956974</v>
      </c>
      <c r="I75" s="27"/>
      <c r="J75" s="27">
        <v>3549.2910618279566</v>
      </c>
      <c r="K75" s="27">
        <v>1304.8419354838709</v>
      </c>
      <c r="L75" s="27">
        <f>L74</f>
        <v>4863.0702284946228</v>
      </c>
    </row>
    <row r="76" spans="1:13" s="36" customFormat="1">
      <c r="A76" s="23">
        <v>24</v>
      </c>
      <c r="B76" s="24" t="s">
        <v>49</v>
      </c>
      <c r="C76" s="25">
        <v>866743</v>
      </c>
      <c r="D76" s="25">
        <v>3321</v>
      </c>
      <c r="E76" s="25">
        <v>522375</v>
      </c>
      <c r="F76" s="25">
        <v>618472</v>
      </c>
      <c r="G76" s="25">
        <f>SUM(C76:F76)</f>
        <v>2010911</v>
      </c>
      <c r="H76" s="26">
        <v>1339.7237231182794</v>
      </c>
      <c r="I76" s="26">
        <v>5.1332661290322577</v>
      </c>
      <c r="J76" s="26">
        <v>807.43447580645159</v>
      </c>
      <c r="K76" s="26">
        <v>955.971505376344</v>
      </c>
      <c r="L76" s="26">
        <f>H76+I76+J76+K76</f>
        <v>3108.2629704301071</v>
      </c>
    </row>
    <row r="77" spans="1:13" s="36" customFormat="1">
      <c r="A77" s="35"/>
      <c r="B77" s="35" t="s">
        <v>113</v>
      </c>
      <c r="C77" s="17">
        <v>866743</v>
      </c>
      <c r="D77" s="17">
        <v>3321</v>
      </c>
      <c r="E77" s="17">
        <v>94027.5</v>
      </c>
      <c r="F77" s="17">
        <v>53188.591999999997</v>
      </c>
      <c r="G77" s="27">
        <f>C77+D77+E77+F77</f>
        <v>1017280.0919999999</v>
      </c>
      <c r="H77" s="27">
        <v>1339.7237231182794</v>
      </c>
      <c r="I77" s="27">
        <v>5.1332661290322577</v>
      </c>
      <c r="J77" s="27">
        <v>145.33820564516128</v>
      </c>
      <c r="K77" s="27">
        <v>82.213549462365577</v>
      </c>
      <c r="L77" s="27">
        <f>SUM(H77:K77)</f>
        <v>1572.4087443548385</v>
      </c>
    </row>
    <row r="78" spans="1:13" s="36" customFormat="1">
      <c r="A78" s="35"/>
      <c r="B78" s="35" t="s">
        <v>114</v>
      </c>
      <c r="C78" s="17"/>
      <c r="D78" s="17"/>
      <c r="E78" s="17">
        <v>428347.5</v>
      </c>
      <c r="F78" s="17">
        <v>565283.40800000005</v>
      </c>
      <c r="G78" s="27">
        <f>C78+D78+E78+F78</f>
        <v>993630.90800000005</v>
      </c>
      <c r="H78" s="27"/>
      <c r="I78" s="27"/>
      <c r="J78" s="27">
        <v>662.09627016129025</v>
      </c>
      <c r="K78" s="27">
        <v>873.75795591397844</v>
      </c>
      <c r="L78" s="27">
        <f>SUM(H78:K78)</f>
        <v>1535.8542260752688</v>
      </c>
    </row>
    <row r="79" spans="1:13" s="36" customFormat="1">
      <c r="A79" s="23">
        <v>25</v>
      </c>
      <c r="B79" s="24" t="s">
        <v>51</v>
      </c>
      <c r="C79" s="25">
        <v>8781</v>
      </c>
      <c r="D79" s="25" t="s">
        <v>205</v>
      </c>
      <c r="E79" s="25">
        <v>911567</v>
      </c>
      <c r="F79" s="25">
        <v>725802</v>
      </c>
      <c r="G79" s="25">
        <f>SUM(C79:F79)</f>
        <v>1646150</v>
      </c>
      <c r="H79" s="26">
        <v>13.572782258064516</v>
      </c>
      <c r="I79" s="26" t="s">
        <v>205</v>
      </c>
      <c r="J79" s="26">
        <v>1409.0081317204299</v>
      </c>
      <c r="K79" s="26">
        <v>1121.8713709677418</v>
      </c>
      <c r="L79" s="26">
        <f t="shared" ref="L79:L94" si="11">H79+I79+J79+K79</f>
        <v>2544.4522849462364</v>
      </c>
    </row>
    <row r="80" spans="1:13" s="36" customFormat="1">
      <c r="A80" s="35"/>
      <c r="B80" s="35" t="s">
        <v>115</v>
      </c>
      <c r="C80" s="17"/>
      <c r="D80" s="17"/>
      <c r="E80" s="17">
        <v>911567</v>
      </c>
      <c r="F80" s="17">
        <v>725802</v>
      </c>
      <c r="G80" s="17">
        <f>SUM(C80:F80)</f>
        <v>1637369</v>
      </c>
      <c r="H80" s="27"/>
      <c r="I80" s="27"/>
      <c r="J80" s="27">
        <v>1409.0081317204299</v>
      </c>
      <c r="K80" s="27">
        <v>1121.8713709677418</v>
      </c>
      <c r="L80" s="27">
        <f t="shared" si="11"/>
        <v>2530.8795026881717</v>
      </c>
    </row>
    <row r="81" spans="1:12" s="36" customFormat="1">
      <c r="A81" s="23">
        <v>26</v>
      </c>
      <c r="B81" s="24" t="s">
        <v>52</v>
      </c>
      <c r="C81" s="25">
        <v>342968</v>
      </c>
      <c r="D81" s="25">
        <v>0</v>
      </c>
      <c r="E81" s="25">
        <v>2072022.2960000001</v>
      </c>
      <c r="F81" s="25">
        <v>995813.99369999964</v>
      </c>
      <c r="G81" s="25">
        <f t="shared" ref="G81:G88" si="12">SUM(C81:F81)</f>
        <v>3410804.2896999996</v>
      </c>
      <c r="H81" s="26">
        <v>530.1252688172043</v>
      </c>
      <c r="I81" s="26" t="s">
        <v>205</v>
      </c>
      <c r="J81" s="26">
        <v>3202.7226349462367</v>
      </c>
      <c r="K81" s="26">
        <v>1539.2286192943543</v>
      </c>
      <c r="L81" s="26">
        <f t="shared" si="11"/>
        <v>5272.0765230577954</v>
      </c>
    </row>
    <row r="82" spans="1:12" s="36" customFormat="1">
      <c r="A82" s="35"/>
      <c r="B82" s="35" t="s">
        <v>116</v>
      </c>
      <c r="C82" s="17">
        <v>342968</v>
      </c>
      <c r="D82" s="17"/>
      <c r="E82" s="17">
        <v>379180</v>
      </c>
      <c r="F82" s="17">
        <v>509857</v>
      </c>
      <c r="G82" s="27">
        <f t="shared" si="12"/>
        <v>1232005</v>
      </c>
      <c r="H82" s="27">
        <v>530.1252688172043</v>
      </c>
      <c r="I82" s="27"/>
      <c r="J82" s="27">
        <v>586.0981182795698</v>
      </c>
      <c r="K82" s="27">
        <v>788.08541666666656</v>
      </c>
      <c r="L82" s="27">
        <f t="shared" si="11"/>
        <v>1904.3088037634407</v>
      </c>
    </row>
    <row r="83" spans="1:12" s="36" customFormat="1">
      <c r="A83" s="35"/>
      <c r="B83" s="35" t="s">
        <v>117</v>
      </c>
      <c r="C83" s="17"/>
      <c r="D83" s="17"/>
      <c r="E83" s="17">
        <v>1207989.2960000001</v>
      </c>
      <c r="F83" s="17">
        <v>485956.99369999964</v>
      </c>
      <c r="G83" s="27">
        <f t="shared" si="12"/>
        <v>1693946.2896999996</v>
      </c>
      <c r="H83" s="27"/>
      <c r="I83" s="27"/>
      <c r="J83" s="27">
        <v>1867.1877559139784</v>
      </c>
      <c r="K83" s="27">
        <v>751.14320262768751</v>
      </c>
      <c r="L83" s="27">
        <f t="shared" si="11"/>
        <v>2618.330958541666</v>
      </c>
    </row>
    <row r="84" spans="1:12" s="36" customFormat="1">
      <c r="A84" s="35"/>
      <c r="B84" s="35" t="s">
        <v>118</v>
      </c>
      <c r="C84" s="17"/>
      <c r="D84" s="17"/>
      <c r="E84" s="17">
        <v>24864</v>
      </c>
      <c r="F84" s="17"/>
      <c r="G84" s="27">
        <f t="shared" si="12"/>
        <v>24864</v>
      </c>
      <c r="H84" s="27"/>
      <c r="I84" s="27"/>
      <c r="J84" s="27">
        <v>38.432258064516127</v>
      </c>
      <c r="K84" s="27"/>
      <c r="L84" s="27">
        <f t="shared" si="11"/>
        <v>38.432258064516127</v>
      </c>
    </row>
    <row r="85" spans="1:12" s="36" customFormat="1">
      <c r="A85" s="35"/>
      <c r="B85" s="35" t="s">
        <v>119</v>
      </c>
      <c r="C85" s="17"/>
      <c r="D85" s="17"/>
      <c r="E85" s="17">
        <v>447557</v>
      </c>
      <c r="F85" s="17"/>
      <c r="G85" s="27">
        <f t="shared" si="12"/>
        <v>447557</v>
      </c>
      <c r="H85" s="27"/>
      <c r="I85" s="27"/>
      <c r="J85" s="27">
        <v>691.78837365591392</v>
      </c>
      <c r="K85" s="27"/>
      <c r="L85" s="27">
        <f t="shared" si="11"/>
        <v>691.78837365591392</v>
      </c>
    </row>
    <row r="86" spans="1:12" s="36" customFormat="1">
      <c r="A86" s="35"/>
      <c r="B86" s="35" t="s">
        <v>120</v>
      </c>
      <c r="C86" s="17"/>
      <c r="D86" s="17"/>
      <c r="E86" s="17">
        <v>10360</v>
      </c>
      <c r="F86" s="17"/>
      <c r="G86" s="27">
        <f t="shared" si="12"/>
        <v>10360</v>
      </c>
      <c r="H86" s="27"/>
      <c r="I86" s="27"/>
      <c r="J86" s="27">
        <v>16.013440860215052</v>
      </c>
      <c r="K86" s="27"/>
      <c r="L86" s="27">
        <f t="shared" si="11"/>
        <v>16.013440860215052</v>
      </c>
    </row>
    <row r="87" spans="1:12" s="36" customFormat="1">
      <c r="A87" s="35"/>
      <c r="B87" s="35" t="s">
        <v>121</v>
      </c>
      <c r="C87" s="17"/>
      <c r="D87" s="17"/>
      <c r="E87" s="17">
        <v>2072</v>
      </c>
      <c r="F87" s="17"/>
      <c r="G87" s="27"/>
      <c r="H87" s="27"/>
      <c r="I87" s="27"/>
      <c r="J87" s="27">
        <v>3.2026881720430107</v>
      </c>
      <c r="K87" s="27"/>
      <c r="L87" s="27">
        <f t="shared" si="11"/>
        <v>3.2026881720430107</v>
      </c>
    </row>
    <row r="88" spans="1:12" s="36" customFormat="1">
      <c r="A88" s="23">
        <v>27</v>
      </c>
      <c r="B88" s="24" t="s">
        <v>54</v>
      </c>
      <c r="C88" s="25">
        <v>918143</v>
      </c>
      <c r="D88" s="25">
        <v>0</v>
      </c>
      <c r="E88" s="25">
        <v>2394324</v>
      </c>
      <c r="F88" s="25">
        <v>909893</v>
      </c>
      <c r="G88" s="25">
        <f t="shared" si="12"/>
        <v>4222360</v>
      </c>
      <c r="H88" s="26">
        <v>1419.1726478494622</v>
      </c>
      <c r="I88" s="26" t="s">
        <v>205</v>
      </c>
      <c r="J88" s="26">
        <v>3700.904032258064</v>
      </c>
      <c r="K88" s="26">
        <v>1406.4206317204298</v>
      </c>
      <c r="L88" s="26">
        <f t="shared" si="11"/>
        <v>6526.4973118279559</v>
      </c>
    </row>
    <row r="89" spans="1:12" s="36" customFormat="1">
      <c r="A89" s="35"/>
      <c r="B89" s="35" t="s">
        <v>122</v>
      </c>
      <c r="C89" s="17"/>
      <c r="D89" s="17"/>
      <c r="E89" s="17">
        <v>1202429</v>
      </c>
      <c r="F89" s="17">
        <v>591612</v>
      </c>
      <c r="G89" s="27">
        <f t="shared" ref="G89:G95" si="13">SUM(C89:F89)</f>
        <v>1794041</v>
      </c>
      <c r="H89" s="27"/>
      <c r="I89" s="27"/>
      <c r="J89" s="27">
        <v>1858.5932123655912</v>
      </c>
      <c r="K89" s="27">
        <v>914.45403225806444</v>
      </c>
      <c r="L89" s="27">
        <f t="shared" si="11"/>
        <v>2773.0472446236554</v>
      </c>
    </row>
    <row r="90" spans="1:12" s="36" customFormat="1">
      <c r="A90" s="35"/>
      <c r="B90" s="35" t="s">
        <v>123</v>
      </c>
      <c r="C90" s="17"/>
      <c r="D90" s="17"/>
      <c r="E90" s="17">
        <v>820056</v>
      </c>
      <c r="F90" s="17">
        <v>247491</v>
      </c>
      <c r="G90" s="27">
        <f t="shared" si="13"/>
        <v>1067547</v>
      </c>
      <c r="H90" s="27"/>
      <c r="I90" s="27"/>
      <c r="J90" s="27">
        <v>1267.5596774193548</v>
      </c>
      <c r="K90" s="27">
        <v>382.54657258064509</v>
      </c>
      <c r="L90" s="27">
        <f t="shared" si="11"/>
        <v>1650.1062499999998</v>
      </c>
    </row>
    <row r="91" spans="1:12" s="36" customFormat="1">
      <c r="A91" s="35"/>
      <c r="B91" s="35" t="s">
        <v>124</v>
      </c>
      <c r="C91" s="17"/>
      <c r="D91" s="17"/>
      <c r="E91" s="17">
        <v>250925</v>
      </c>
      <c r="F91" s="17">
        <v>2548</v>
      </c>
      <c r="G91" s="27">
        <f t="shared" si="13"/>
        <v>253473</v>
      </c>
      <c r="H91" s="27"/>
      <c r="I91" s="27"/>
      <c r="J91" s="27">
        <v>387.85450268817198</v>
      </c>
      <c r="K91" s="27">
        <v>3.9384408602150534</v>
      </c>
      <c r="L91" s="27">
        <f t="shared" si="11"/>
        <v>391.79294354838703</v>
      </c>
    </row>
    <row r="92" spans="1:12" s="36" customFormat="1">
      <c r="A92" s="35"/>
      <c r="B92" s="35" t="s">
        <v>125</v>
      </c>
      <c r="C92" s="17"/>
      <c r="D92" s="17"/>
      <c r="E92" s="17">
        <v>20831</v>
      </c>
      <c r="F92" s="17"/>
      <c r="G92" s="27">
        <f t="shared" si="13"/>
        <v>20831</v>
      </c>
      <c r="H92" s="27"/>
      <c r="I92" s="27"/>
      <c r="J92" s="27">
        <v>32.198454301075266</v>
      </c>
      <c r="K92" s="27"/>
      <c r="L92" s="27">
        <f t="shared" si="11"/>
        <v>32.198454301075266</v>
      </c>
    </row>
    <row r="93" spans="1:12" s="36" customFormat="1">
      <c r="A93" s="35"/>
      <c r="B93" s="35" t="s">
        <v>126</v>
      </c>
      <c r="C93" s="17"/>
      <c r="D93" s="17"/>
      <c r="E93" s="17">
        <v>36873</v>
      </c>
      <c r="F93" s="17">
        <v>37033</v>
      </c>
      <c r="G93" s="27">
        <f t="shared" si="13"/>
        <v>73906</v>
      </c>
      <c r="H93" s="27"/>
      <c r="I93" s="27"/>
      <c r="J93" s="27">
        <v>56.994556451612901</v>
      </c>
      <c r="K93" s="27">
        <v>57.241868279569886</v>
      </c>
      <c r="L93" s="27">
        <f t="shared" si="11"/>
        <v>114.23642473118278</v>
      </c>
    </row>
    <row r="94" spans="1:12" s="36" customFormat="1">
      <c r="A94" s="35"/>
      <c r="B94" s="35" t="s">
        <v>127</v>
      </c>
      <c r="C94" s="17"/>
      <c r="D94" s="17"/>
      <c r="E94" s="17">
        <v>63210</v>
      </c>
      <c r="F94" s="17">
        <v>31209</v>
      </c>
      <c r="G94" s="27">
        <f t="shared" si="13"/>
        <v>94419</v>
      </c>
      <c r="H94" s="27"/>
      <c r="I94" s="27"/>
      <c r="J94" s="27">
        <v>97.70362903225805</v>
      </c>
      <c r="K94" s="27">
        <v>48.239717741935479</v>
      </c>
      <c r="L94" s="27">
        <f t="shared" si="11"/>
        <v>145.94334677419351</v>
      </c>
    </row>
    <row r="95" spans="1:12" s="36" customFormat="1">
      <c r="A95" s="23">
        <v>28</v>
      </c>
      <c r="B95" s="24" t="s">
        <v>55</v>
      </c>
      <c r="C95" s="25">
        <v>441171</v>
      </c>
      <c r="D95" s="25">
        <v>0</v>
      </c>
      <c r="E95" s="25">
        <v>896864</v>
      </c>
      <c r="F95" s="25">
        <v>581751</v>
      </c>
      <c r="G95" s="25">
        <f t="shared" si="13"/>
        <v>1919786</v>
      </c>
      <c r="H95" s="26">
        <v>681.91754032258063</v>
      </c>
      <c r="I95" s="26" t="s">
        <v>205</v>
      </c>
      <c r="J95" s="26">
        <v>1386.2817204301075</v>
      </c>
      <c r="K95" s="26">
        <v>899.21189516129016</v>
      </c>
      <c r="L95" s="26">
        <f>H95+I95+J95+K95</f>
        <v>2967.4111559139783</v>
      </c>
    </row>
    <row r="96" spans="1:12" s="36" customFormat="1">
      <c r="A96" s="35"/>
      <c r="B96" s="35" t="s">
        <v>128</v>
      </c>
      <c r="C96" s="17">
        <v>441171</v>
      </c>
      <c r="D96" s="17">
        <v>0</v>
      </c>
      <c r="E96" s="17">
        <v>896864</v>
      </c>
      <c r="F96" s="17">
        <v>581751</v>
      </c>
      <c r="G96" s="27">
        <f>C96+D96+E96+F96</f>
        <v>1919786</v>
      </c>
      <c r="H96" s="27">
        <v>681.91754032258063</v>
      </c>
      <c r="I96" s="27"/>
      <c r="J96" s="27">
        <v>1386.2817204301075</v>
      </c>
      <c r="K96" s="27">
        <v>899.21189516129016</v>
      </c>
      <c r="L96" s="27">
        <f>H96+I96+J96+K96</f>
        <v>2967.4111559139783</v>
      </c>
    </row>
    <row r="97" spans="1:12" s="36" customFormat="1">
      <c r="A97" s="23">
        <v>29</v>
      </c>
      <c r="B97" s="24" t="s">
        <v>57</v>
      </c>
      <c r="C97" s="25">
        <v>260582</v>
      </c>
      <c r="D97" s="25">
        <v>0</v>
      </c>
      <c r="E97" s="25">
        <v>1273333</v>
      </c>
      <c r="F97" s="25">
        <v>481125</v>
      </c>
      <c r="G97" s="25">
        <f>SUM(C97:F97)</f>
        <v>2015040</v>
      </c>
      <c r="H97" s="26">
        <v>402.78131720430105</v>
      </c>
      <c r="I97" s="26" t="s">
        <v>205</v>
      </c>
      <c r="J97" s="26">
        <v>1968.1894489247309</v>
      </c>
      <c r="K97" s="26">
        <v>743.67439516129025</v>
      </c>
      <c r="L97" s="26">
        <f>H97+I97+J97+K97</f>
        <v>3114.645161290322</v>
      </c>
    </row>
    <row r="98" spans="1:12" s="36" customFormat="1">
      <c r="A98" s="35"/>
      <c r="B98" s="35" t="s">
        <v>129</v>
      </c>
      <c r="C98" s="17">
        <v>260582</v>
      </c>
      <c r="D98" s="17"/>
      <c r="E98" s="17">
        <v>1273333</v>
      </c>
      <c r="F98" s="17">
        <v>481125</v>
      </c>
      <c r="G98" s="27">
        <f>SUM(C98:F98)</f>
        <v>2015040</v>
      </c>
      <c r="H98" s="27">
        <v>402.78131720430105</v>
      </c>
      <c r="I98" s="27"/>
      <c r="J98" s="27">
        <v>1968.1894489247309</v>
      </c>
      <c r="K98" s="27">
        <v>743.67439516129025</v>
      </c>
      <c r="L98" s="27">
        <f t="shared" ref="L98:L118" si="14">H98+I98+J98+K98</f>
        <v>3114.645161290322</v>
      </c>
    </row>
    <row r="99" spans="1:12" s="36" customFormat="1">
      <c r="A99" s="35"/>
      <c r="B99" s="35" t="s">
        <v>73</v>
      </c>
      <c r="C99" s="17"/>
      <c r="D99" s="17"/>
      <c r="E99" s="17"/>
      <c r="F99" s="17"/>
      <c r="G99" s="27">
        <f>SUM(C99:F99)</f>
        <v>0</v>
      </c>
      <c r="H99" s="27" t="s">
        <v>205</v>
      </c>
      <c r="I99" s="27"/>
      <c r="J99" s="27"/>
      <c r="K99" s="27"/>
      <c r="L99" s="27">
        <f t="shared" si="14"/>
        <v>0</v>
      </c>
    </row>
    <row r="100" spans="1:12" s="36" customFormat="1">
      <c r="A100" s="23">
        <v>30</v>
      </c>
      <c r="B100" s="24" t="s">
        <v>58</v>
      </c>
      <c r="C100" s="25">
        <v>11892</v>
      </c>
      <c r="D100" s="25">
        <v>0</v>
      </c>
      <c r="E100" s="25">
        <v>3315709</v>
      </c>
      <c r="F100" s="25">
        <v>1732664</v>
      </c>
      <c r="G100" s="25">
        <f>SUM(C100:F100)</f>
        <v>5060265</v>
      </c>
      <c r="H100" s="26">
        <v>18.381451612903223</v>
      </c>
      <c r="I100" s="26" t="s">
        <v>205</v>
      </c>
      <c r="J100" s="26">
        <v>5125.0878360215047</v>
      </c>
      <c r="K100" s="26">
        <v>2678.1768817204302</v>
      </c>
      <c r="L100" s="26">
        <f>H100+I100+J100+K100</f>
        <v>7821.6461693548381</v>
      </c>
    </row>
    <row r="101" spans="1:12" s="36" customFormat="1">
      <c r="A101" s="35"/>
      <c r="B101" s="35" t="s">
        <v>130</v>
      </c>
      <c r="C101" s="17"/>
      <c r="D101" s="17"/>
      <c r="E101" s="17">
        <v>3315709</v>
      </c>
      <c r="F101" s="17">
        <v>1732664</v>
      </c>
      <c r="G101" s="17">
        <f>G100</f>
        <v>5060265</v>
      </c>
      <c r="H101" s="27"/>
      <c r="I101" s="27"/>
      <c r="J101" s="27">
        <v>5125.0878360215047</v>
      </c>
      <c r="K101" s="27">
        <v>2678.1768817204302</v>
      </c>
      <c r="L101" s="27">
        <f t="shared" si="14"/>
        <v>7803.2647177419349</v>
      </c>
    </row>
    <row r="102" spans="1:12" s="36" customFormat="1">
      <c r="A102" s="23">
        <v>31</v>
      </c>
      <c r="B102" s="24" t="s">
        <v>60</v>
      </c>
      <c r="C102" s="25">
        <v>0</v>
      </c>
      <c r="D102" s="25">
        <v>0</v>
      </c>
      <c r="E102" s="25">
        <v>723414</v>
      </c>
      <c r="F102" s="37">
        <v>639110</v>
      </c>
      <c r="G102" s="25">
        <f>SUM(C102:F102)</f>
        <v>1362524</v>
      </c>
      <c r="H102" s="26" t="s">
        <v>205</v>
      </c>
      <c r="I102" s="26" t="s">
        <v>205</v>
      </c>
      <c r="J102" s="26">
        <v>1118.1802419354838</v>
      </c>
      <c r="K102" s="26">
        <v>987.87163978494618</v>
      </c>
      <c r="L102" s="26">
        <f t="shared" si="14"/>
        <v>2106.0518817204302</v>
      </c>
    </row>
    <row r="103" spans="1:12" s="36" customFormat="1">
      <c r="A103" s="35"/>
      <c r="B103" s="35" t="s">
        <v>131</v>
      </c>
      <c r="C103" s="17">
        <v>0</v>
      </c>
      <c r="D103" s="17"/>
      <c r="E103" s="17">
        <v>723414</v>
      </c>
      <c r="F103" s="17">
        <v>639110</v>
      </c>
      <c r="G103" s="27">
        <f>E103+F103</f>
        <v>1362524</v>
      </c>
      <c r="H103" s="27"/>
      <c r="I103" s="27"/>
      <c r="J103" s="27">
        <v>1118.1802419354838</v>
      </c>
      <c r="K103" s="27">
        <v>987.87163978494618</v>
      </c>
      <c r="L103" s="27">
        <f t="shared" si="14"/>
        <v>2106.0518817204302</v>
      </c>
    </row>
    <row r="104" spans="1:12" s="36" customFormat="1">
      <c r="A104" s="18">
        <v>32</v>
      </c>
      <c r="B104" s="19" t="s">
        <v>62</v>
      </c>
      <c r="C104" s="20">
        <v>0</v>
      </c>
      <c r="D104" s="20">
        <v>0</v>
      </c>
      <c r="E104" s="20">
        <v>15566</v>
      </c>
      <c r="F104" s="20">
        <v>19983</v>
      </c>
      <c r="G104" s="20">
        <f>SUM(C104:F104)</f>
        <v>35549</v>
      </c>
      <c r="H104" s="21" t="s">
        <v>205</v>
      </c>
      <c r="I104" s="21" t="s">
        <v>205</v>
      </c>
      <c r="J104" s="21">
        <v>24.06034946236559</v>
      </c>
      <c r="K104" s="21">
        <v>30.887701612903225</v>
      </c>
      <c r="L104" s="21">
        <f t="shared" si="14"/>
        <v>54.948051075268815</v>
      </c>
    </row>
    <row r="105" spans="1:12" s="36" customFormat="1">
      <c r="A105" s="35"/>
      <c r="B105" s="35" t="s">
        <v>132</v>
      </c>
      <c r="C105" s="17"/>
      <c r="D105" s="17"/>
      <c r="E105" s="17">
        <v>15566</v>
      </c>
      <c r="F105" s="17">
        <v>19983</v>
      </c>
      <c r="G105" s="27">
        <f>C105+D105+E105+F105</f>
        <v>35549</v>
      </c>
      <c r="H105" s="71" t="s">
        <v>205</v>
      </c>
      <c r="I105" s="27"/>
      <c r="J105" s="27">
        <v>24.06034946236559</v>
      </c>
      <c r="K105" s="27">
        <v>30.887701612903225</v>
      </c>
      <c r="L105" s="27">
        <f t="shared" si="14"/>
        <v>54.948051075268815</v>
      </c>
    </row>
    <row r="106" spans="1:12" s="36" customFormat="1">
      <c r="A106" s="18">
        <v>33</v>
      </c>
      <c r="B106" s="19" t="s">
        <v>61</v>
      </c>
      <c r="C106" s="20">
        <v>574539</v>
      </c>
      <c r="D106" s="20">
        <v>74932</v>
      </c>
      <c r="E106" s="20">
        <v>4687756</v>
      </c>
      <c r="F106" s="20">
        <v>1979094</v>
      </c>
      <c r="G106" s="20">
        <f>SUM(C106:F106)</f>
        <v>7316321</v>
      </c>
      <c r="H106" s="21">
        <v>888.064314516129</v>
      </c>
      <c r="I106" s="21">
        <v>115.82231182795698</v>
      </c>
      <c r="J106" s="21">
        <v>7245.8594086021494</v>
      </c>
      <c r="K106" s="21">
        <v>3059.0834677419352</v>
      </c>
      <c r="L106" s="21">
        <f t="shared" si="14"/>
        <v>11308.82950268817</v>
      </c>
    </row>
    <row r="107" spans="1:12" s="36" customFormat="1">
      <c r="A107" s="35"/>
      <c r="B107" s="35" t="s">
        <v>133</v>
      </c>
      <c r="C107" s="17">
        <v>574539</v>
      </c>
      <c r="D107" s="17">
        <v>74932</v>
      </c>
      <c r="E107" s="17">
        <v>4687756</v>
      </c>
      <c r="F107" s="17">
        <v>1979094</v>
      </c>
      <c r="G107" s="27">
        <f>C107+D107+E107+F107</f>
        <v>7316321</v>
      </c>
      <c r="H107" s="27">
        <v>888.064314516129</v>
      </c>
      <c r="I107" s="27"/>
      <c r="J107" s="27">
        <v>7245.8594086021494</v>
      </c>
      <c r="K107" s="27">
        <v>3059.0834677419352</v>
      </c>
      <c r="L107" s="27">
        <f t="shared" si="14"/>
        <v>11193.007190860215</v>
      </c>
    </row>
    <row r="108" spans="1:12" s="36" customFormat="1">
      <c r="A108" s="18">
        <v>34</v>
      </c>
      <c r="B108" s="72" t="s">
        <v>214</v>
      </c>
      <c r="C108" s="20">
        <v>0</v>
      </c>
      <c r="D108" s="20">
        <v>0</v>
      </c>
      <c r="E108" s="20">
        <v>358696</v>
      </c>
      <c r="F108" s="20">
        <v>0</v>
      </c>
      <c r="G108" s="20">
        <f>SUM(C108:F108)</f>
        <v>358696</v>
      </c>
      <c r="H108" s="20" t="s">
        <v>205</v>
      </c>
      <c r="I108" s="20" t="s">
        <v>205</v>
      </c>
      <c r="J108" s="20">
        <v>554.43602150537629</v>
      </c>
      <c r="K108" s="20" t="s">
        <v>205</v>
      </c>
      <c r="L108" s="20">
        <f t="shared" si="14"/>
        <v>554.43602150537629</v>
      </c>
    </row>
    <row r="109" spans="1:12" s="36" customFormat="1">
      <c r="A109" s="35"/>
      <c r="B109" s="35" t="s">
        <v>215</v>
      </c>
      <c r="C109" s="17">
        <v>0</v>
      </c>
      <c r="D109" s="17">
        <v>0</v>
      </c>
      <c r="E109" s="17">
        <v>358696</v>
      </c>
      <c r="F109" s="17">
        <v>0</v>
      </c>
      <c r="G109" s="27">
        <f>C109+D109+E109+F109</f>
        <v>358696</v>
      </c>
      <c r="H109" s="71" t="s">
        <v>205</v>
      </c>
      <c r="I109" s="71"/>
      <c r="J109" s="71">
        <v>554.43602150537629</v>
      </c>
      <c r="K109" s="71" t="s">
        <v>205</v>
      </c>
      <c r="L109" s="71">
        <f t="shared" si="14"/>
        <v>554.43602150537629</v>
      </c>
    </row>
    <row r="110" spans="1:12" s="36" customFormat="1">
      <c r="A110" s="18">
        <v>35</v>
      </c>
      <c r="B110" s="72" t="s">
        <v>206</v>
      </c>
      <c r="C110" s="20">
        <v>0</v>
      </c>
      <c r="D110" s="20">
        <v>0</v>
      </c>
      <c r="E110" s="20">
        <v>0</v>
      </c>
      <c r="F110" s="20">
        <v>57239</v>
      </c>
      <c r="G110" s="20">
        <f>SUM(C110:F110)</f>
        <v>57239</v>
      </c>
      <c r="H110" s="20" t="s">
        <v>205</v>
      </c>
      <c r="I110" s="20" t="s">
        <v>205</v>
      </c>
      <c r="J110" s="20" t="s">
        <v>205</v>
      </c>
      <c r="K110" s="20">
        <v>88.474260752688167</v>
      </c>
      <c r="L110" s="20">
        <f t="shared" si="14"/>
        <v>88.474260752688167</v>
      </c>
    </row>
    <row r="111" spans="1:12" s="36" customFormat="1">
      <c r="A111" s="35"/>
      <c r="B111" s="35" t="s">
        <v>207</v>
      </c>
      <c r="C111" s="17">
        <v>0</v>
      </c>
      <c r="D111" s="17">
        <v>0</v>
      </c>
      <c r="E111" s="17">
        <v>0</v>
      </c>
      <c r="F111" s="17">
        <v>57239</v>
      </c>
      <c r="G111" s="27">
        <f>C111+D111+E111+F111</f>
        <v>57239</v>
      </c>
      <c r="H111" s="71" t="s">
        <v>205</v>
      </c>
      <c r="I111" s="71"/>
      <c r="J111" s="71" t="s">
        <v>205</v>
      </c>
      <c r="K111" s="71">
        <v>88.474260752688167</v>
      </c>
      <c r="L111" s="71">
        <f t="shared" si="14"/>
        <v>88.474260752688167</v>
      </c>
    </row>
    <row r="112" spans="1:12" s="36" customFormat="1">
      <c r="A112" s="18">
        <v>36</v>
      </c>
      <c r="B112" s="19" t="s">
        <v>63</v>
      </c>
      <c r="C112" s="20">
        <v>0</v>
      </c>
      <c r="D112" s="20">
        <v>0</v>
      </c>
      <c r="E112" s="20">
        <v>414873</v>
      </c>
      <c r="F112" s="73">
        <v>79322</v>
      </c>
      <c r="G112" s="20">
        <f>SUM(C112:F112)</f>
        <v>494195</v>
      </c>
      <c r="H112" s="21" t="s">
        <v>205</v>
      </c>
      <c r="I112" s="21" t="s">
        <v>205</v>
      </c>
      <c r="J112" s="21">
        <v>641.26874999999995</v>
      </c>
      <c r="K112" s="21">
        <v>122.60793010752687</v>
      </c>
      <c r="L112" s="21">
        <f t="shared" si="14"/>
        <v>763.87668010752679</v>
      </c>
    </row>
    <row r="113" spans="1:12" s="36" customFormat="1" ht="30">
      <c r="A113" s="35"/>
      <c r="B113" s="38" t="s">
        <v>134</v>
      </c>
      <c r="C113" s="17"/>
      <c r="D113" s="17"/>
      <c r="E113" s="17">
        <v>414873</v>
      </c>
      <c r="F113" s="17">
        <v>79322</v>
      </c>
      <c r="G113" s="27">
        <f>SUM(C113:F113)</f>
        <v>494195</v>
      </c>
      <c r="H113" s="27"/>
      <c r="I113" s="27"/>
      <c r="J113" s="27">
        <v>641.26874999999995</v>
      </c>
      <c r="K113" s="27">
        <v>122.60793010752687</v>
      </c>
      <c r="L113" s="27">
        <f t="shared" si="14"/>
        <v>763.87668010752679</v>
      </c>
    </row>
    <row r="114" spans="1:12" s="36" customFormat="1">
      <c r="A114" s="18">
        <v>37</v>
      </c>
      <c r="B114" s="19" t="s">
        <v>64</v>
      </c>
      <c r="C114" s="20">
        <v>208791</v>
      </c>
      <c r="D114" s="20">
        <v>0</v>
      </c>
      <c r="E114" s="20">
        <v>109011</v>
      </c>
      <c r="F114" s="20">
        <v>106486</v>
      </c>
      <c r="G114" s="20">
        <f>SUM(C114:F114)</f>
        <v>424288</v>
      </c>
      <c r="H114" s="21">
        <v>322.72802419354838</v>
      </c>
      <c r="I114" s="21" t="s">
        <v>205</v>
      </c>
      <c r="J114" s="21">
        <v>168.49818548387097</v>
      </c>
      <c r="K114" s="21">
        <v>164.59529569892473</v>
      </c>
      <c r="L114" s="21">
        <f t="shared" si="14"/>
        <v>655.82150537634402</v>
      </c>
    </row>
    <row r="115" spans="1:12" s="36" customFormat="1">
      <c r="A115" s="35"/>
      <c r="B115" s="35" t="s">
        <v>135</v>
      </c>
      <c r="C115" s="17">
        <v>208791</v>
      </c>
      <c r="D115" s="17"/>
      <c r="E115" s="17">
        <v>109011</v>
      </c>
      <c r="F115" s="17">
        <v>106486</v>
      </c>
      <c r="G115" s="27">
        <f t="shared" ref="G115" si="15">G114</f>
        <v>424288</v>
      </c>
      <c r="H115" s="27">
        <v>322.72802419354838</v>
      </c>
      <c r="I115" s="27"/>
      <c r="J115" s="27">
        <v>168.49818548387097</v>
      </c>
      <c r="K115" s="27">
        <v>164.59529569892473</v>
      </c>
      <c r="L115" s="27">
        <f t="shared" si="14"/>
        <v>655.82150537634402</v>
      </c>
    </row>
    <row r="116" spans="1:12" s="36" customFormat="1">
      <c r="A116" s="23">
        <v>38</v>
      </c>
      <c r="B116" s="24" t="s">
        <v>65</v>
      </c>
      <c r="C116" s="25">
        <v>0</v>
      </c>
      <c r="D116" s="25">
        <v>0</v>
      </c>
      <c r="E116" s="25">
        <v>216025</v>
      </c>
      <c r="F116" s="25">
        <v>63834</v>
      </c>
      <c r="G116" s="25">
        <f t="shared" ref="G116:G121" si="16">SUM(C116:F116)</f>
        <v>279859</v>
      </c>
      <c r="H116" s="26" t="s">
        <v>205</v>
      </c>
      <c r="I116" s="26" t="s">
        <v>205</v>
      </c>
      <c r="J116" s="26">
        <v>333.90961021505376</v>
      </c>
      <c r="K116" s="26">
        <v>98.668145161290312</v>
      </c>
      <c r="L116" s="26">
        <f t="shared" si="14"/>
        <v>432.57775537634404</v>
      </c>
    </row>
    <row r="117" spans="1:12" s="36" customFormat="1" ht="30">
      <c r="A117" s="35"/>
      <c r="B117" s="38" t="s">
        <v>136</v>
      </c>
      <c r="C117" s="17"/>
      <c r="D117" s="17"/>
      <c r="E117" s="17">
        <v>51846</v>
      </c>
      <c r="F117" s="17">
        <v>3893.8739999999998</v>
      </c>
      <c r="G117" s="27">
        <f t="shared" si="16"/>
        <v>55739.873999999996</v>
      </c>
      <c r="H117" s="27"/>
      <c r="I117" s="27"/>
      <c r="J117" s="27">
        <v>80.138306451612905</v>
      </c>
      <c r="K117" s="27">
        <v>6.0187568548387089</v>
      </c>
      <c r="L117" s="27">
        <f t="shared" si="14"/>
        <v>86.157063306451619</v>
      </c>
    </row>
    <row r="118" spans="1:12" s="36" customFormat="1">
      <c r="A118" s="35"/>
      <c r="B118" s="35" t="s">
        <v>137</v>
      </c>
      <c r="C118" s="17"/>
      <c r="D118" s="17"/>
      <c r="E118" s="17">
        <v>164179</v>
      </c>
      <c r="F118" s="17">
        <v>59940.126000000004</v>
      </c>
      <c r="G118" s="27">
        <f t="shared" si="16"/>
        <v>224119.12599999999</v>
      </c>
      <c r="H118" s="27"/>
      <c r="I118" s="27"/>
      <c r="J118" s="27">
        <v>253.77130376344081</v>
      </c>
      <c r="K118" s="27">
        <v>92.649388306451613</v>
      </c>
      <c r="L118" s="27">
        <f t="shared" si="14"/>
        <v>346.42069206989243</v>
      </c>
    </row>
    <row r="119" spans="1:12" s="36" customFormat="1">
      <c r="A119" s="23">
        <v>39</v>
      </c>
      <c r="B119" s="24" t="s">
        <v>66</v>
      </c>
      <c r="C119" s="25">
        <v>0</v>
      </c>
      <c r="D119" s="25">
        <v>145708</v>
      </c>
      <c r="E119" s="25">
        <v>728306</v>
      </c>
      <c r="F119" s="25">
        <v>833867</v>
      </c>
      <c r="G119" s="25">
        <f>SUM(C119:F119)</f>
        <v>1707881</v>
      </c>
      <c r="H119" s="26" t="s">
        <v>205</v>
      </c>
      <c r="I119" s="26">
        <v>225.22069892473115</v>
      </c>
      <c r="J119" s="26">
        <v>1125.7418010752688</v>
      </c>
      <c r="K119" s="26">
        <v>1288.9073252688172</v>
      </c>
      <c r="L119" s="26">
        <f>H119+I119+J119+K119</f>
        <v>2639.8698252688173</v>
      </c>
    </row>
    <row r="120" spans="1:12" s="36" customFormat="1">
      <c r="A120" s="35"/>
      <c r="B120" s="35" t="s">
        <v>138</v>
      </c>
      <c r="C120" s="17"/>
      <c r="D120" s="17">
        <v>145708</v>
      </c>
      <c r="E120" s="17">
        <v>728306</v>
      </c>
      <c r="F120" s="17">
        <v>833867</v>
      </c>
      <c r="G120" s="27">
        <f t="shared" si="16"/>
        <v>1707881</v>
      </c>
      <c r="H120" s="27"/>
      <c r="I120" s="27">
        <v>225.22069892473115</v>
      </c>
      <c r="J120" s="27">
        <v>1125.7418010752688</v>
      </c>
      <c r="K120" s="27">
        <v>1288.9073252688172</v>
      </c>
      <c r="L120" s="27">
        <f>H120+I120+J120+K120</f>
        <v>2639.8698252688173</v>
      </c>
    </row>
    <row r="121" spans="1:12" s="36" customFormat="1">
      <c r="A121" s="23">
        <v>40</v>
      </c>
      <c r="B121" s="24" t="s">
        <v>67</v>
      </c>
      <c r="C121" s="25">
        <v>0</v>
      </c>
      <c r="D121" s="25">
        <v>0</v>
      </c>
      <c r="E121" s="25">
        <v>422982</v>
      </c>
      <c r="F121" s="25">
        <v>577332</v>
      </c>
      <c r="G121" s="25">
        <f t="shared" si="16"/>
        <v>1000314</v>
      </c>
      <c r="H121" s="26" t="s">
        <v>205</v>
      </c>
      <c r="I121" s="26" t="s">
        <v>205</v>
      </c>
      <c r="J121" s="26">
        <v>653.80282258064506</v>
      </c>
      <c r="K121" s="26">
        <v>892.38145161290322</v>
      </c>
      <c r="L121" s="26">
        <f>H121+I121+J121+K121</f>
        <v>1546.1842741935484</v>
      </c>
    </row>
    <row r="122" spans="1:12" s="36" customFormat="1">
      <c r="A122" s="35"/>
      <c r="B122" s="35" t="s">
        <v>139</v>
      </c>
      <c r="C122" s="17"/>
      <c r="D122" s="17"/>
      <c r="E122" s="17">
        <v>422982</v>
      </c>
      <c r="F122" s="17">
        <v>577332</v>
      </c>
      <c r="G122" s="27">
        <f>SUM(C122:F122)</f>
        <v>1000314</v>
      </c>
      <c r="H122" s="27"/>
      <c r="I122" s="27"/>
      <c r="J122" s="27">
        <v>653.80282258064506</v>
      </c>
      <c r="K122" s="27">
        <v>892.38145161290322</v>
      </c>
      <c r="L122" s="27">
        <f>SUM(H122:K122)</f>
        <v>1546.1842741935484</v>
      </c>
    </row>
    <row r="123" spans="1:12" s="36" customFormat="1">
      <c r="A123" s="23">
        <v>41</v>
      </c>
      <c r="B123" s="24" t="s">
        <v>69</v>
      </c>
      <c r="C123" s="25">
        <v>126907</v>
      </c>
      <c r="D123" s="25">
        <v>0</v>
      </c>
      <c r="E123" s="25">
        <v>1052041</v>
      </c>
      <c r="F123" s="25">
        <v>310711</v>
      </c>
      <c r="G123" s="25">
        <f t="shared" ref="G123:G133" si="17">SUM(C123:F123)</f>
        <v>1489659</v>
      </c>
      <c r="H123" s="26">
        <v>196.16001344086018</v>
      </c>
      <c r="I123" s="26" t="s">
        <v>205</v>
      </c>
      <c r="J123" s="26">
        <v>1626.1386424731184</v>
      </c>
      <c r="K123" s="26">
        <v>480.26565860215049</v>
      </c>
      <c r="L123" s="26">
        <f>H123+I123+J123+K123</f>
        <v>2302.5643145161289</v>
      </c>
    </row>
    <row r="124" spans="1:12" s="36" customFormat="1">
      <c r="A124" s="35"/>
      <c r="B124" s="35" t="s">
        <v>140</v>
      </c>
      <c r="C124" s="17">
        <v>126907</v>
      </c>
      <c r="D124" s="17"/>
      <c r="E124" s="17">
        <v>309195</v>
      </c>
      <c r="F124" s="17">
        <v>80785</v>
      </c>
      <c r="G124" s="27">
        <f>SUM(C124:F124)</f>
        <v>516887</v>
      </c>
      <c r="H124" s="27">
        <v>196.16001344086018</v>
      </c>
      <c r="I124" s="27"/>
      <c r="J124" s="27">
        <v>477.92237903225799</v>
      </c>
      <c r="K124" s="27">
        <v>124.86928763440859</v>
      </c>
      <c r="L124" s="27">
        <f t="shared" ref="L124:L130" si="18">H124+I124+J124+K124</f>
        <v>798.95168010752673</v>
      </c>
    </row>
    <row r="125" spans="1:12" s="36" customFormat="1">
      <c r="A125" s="35"/>
      <c r="B125" s="35" t="s">
        <v>141</v>
      </c>
      <c r="C125" s="17"/>
      <c r="D125" s="17"/>
      <c r="E125" s="17">
        <v>100786</v>
      </c>
      <c r="F125" s="17"/>
      <c r="G125" s="27">
        <f t="shared" si="17"/>
        <v>100786</v>
      </c>
      <c r="H125" s="27"/>
      <c r="I125" s="27"/>
      <c r="J125" s="27">
        <v>155.78481182795699</v>
      </c>
      <c r="K125" s="27"/>
      <c r="L125" s="27">
        <f t="shared" si="18"/>
        <v>155.78481182795699</v>
      </c>
    </row>
    <row r="126" spans="1:12" s="36" customFormat="1">
      <c r="A126" s="35"/>
      <c r="B126" s="35" t="s">
        <v>142</v>
      </c>
      <c r="C126" s="17"/>
      <c r="D126" s="17"/>
      <c r="E126" s="17">
        <v>15149</v>
      </c>
      <c r="F126" s="17"/>
      <c r="G126" s="27">
        <f t="shared" si="17"/>
        <v>15149</v>
      </c>
      <c r="H126" s="27"/>
      <c r="I126" s="27"/>
      <c r="J126" s="27">
        <v>23.415793010752687</v>
      </c>
      <c r="K126" s="27"/>
      <c r="L126" s="27">
        <f t="shared" si="18"/>
        <v>23.415793010752687</v>
      </c>
    </row>
    <row r="127" spans="1:12" s="36" customFormat="1">
      <c r="A127" s="35"/>
      <c r="B127" s="35" t="s">
        <v>143</v>
      </c>
      <c r="C127" s="17"/>
      <c r="D127" s="17"/>
      <c r="E127" s="17">
        <v>38084</v>
      </c>
      <c r="F127" s="17">
        <v>25509</v>
      </c>
      <c r="G127" s="27">
        <f t="shared" si="17"/>
        <v>63593</v>
      </c>
      <c r="H127" s="27"/>
      <c r="I127" s="27"/>
      <c r="J127" s="27">
        <v>58.866397849462359</v>
      </c>
      <c r="K127" s="27">
        <v>39.429233870967742</v>
      </c>
      <c r="L127" s="27">
        <f t="shared" si="18"/>
        <v>98.295631720430094</v>
      </c>
    </row>
    <row r="128" spans="1:12" s="36" customFormat="1" ht="30" customHeight="1">
      <c r="A128" s="35"/>
      <c r="B128" s="35" t="s">
        <v>144</v>
      </c>
      <c r="C128" s="17"/>
      <c r="D128" s="17"/>
      <c r="E128" s="17">
        <v>32192</v>
      </c>
      <c r="F128" s="17">
        <v>38839</v>
      </c>
      <c r="G128" s="27">
        <f t="shared" si="17"/>
        <v>71031</v>
      </c>
      <c r="H128" s="27"/>
      <c r="I128" s="27"/>
      <c r="J128" s="27">
        <v>49.759139784946228</v>
      </c>
      <c r="K128" s="27">
        <v>60.033400537634407</v>
      </c>
      <c r="L128" s="27">
        <f t="shared" si="18"/>
        <v>109.79254032258063</v>
      </c>
    </row>
    <row r="129" spans="1:12" s="36" customFormat="1">
      <c r="A129" s="35"/>
      <c r="B129" s="35" t="s">
        <v>145</v>
      </c>
      <c r="C129" s="17"/>
      <c r="D129" s="17"/>
      <c r="E129" s="17">
        <v>62176</v>
      </c>
      <c r="F129" s="17">
        <v>100826</v>
      </c>
      <c r="G129" s="27">
        <f t="shared" si="17"/>
        <v>163002</v>
      </c>
      <c r="H129" s="27"/>
      <c r="I129" s="27"/>
      <c r="J129" s="27">
        <v>96.105376344086011</v>
      </c>
      <c r="K129" s="27">
        <v>155.84663978494623</v>
      </c>
      <c r="L129" s="27">
        <f t="shared" si="18"/>
        <v>251.95201612903224</v>
      </c>
    </row>
    <row r="130" spans="1:12" s="36" customFormat="1">
      <c r="A130" s="35"/>
      <c r="B130" s="35" t="s">
        <v>146</v>
      </c>
      <c r="C130" s="17"/>
      <c r="D130" s="17"/>
      <c r="E130" s="17">
        <v>494459</v>
      </c>
      <c r="F130" s="17">
        <v>64752</v>
      </c>
      <c r="G130" s="27">
        <f t="shared" si="17"/>
        <v>559211</v>
      </c>
      <c r="H130" s="27"/>
      <c r="I130" s="27"/>
      <c r="J130" s="27">
        <v>764.28474462365591</v>
      </c>
      <c r="K130" s="27">
        <v>100.08709677419354</v>
      </c>
      <c r="L130" s="27">
        <f t="shared" si="18"/>
        <v>864.37184139784949</v>
      </c>
    </row>
    <row r="131" spans="1:12" s="36" customFormat="1">
      <c r="A131" s="23">
        <v>42</v>
      </c>
      <c r="B131" s="39" t="s">
        <v>70</v>
      </c>
      <c r="C131" s="40">
        <v>0</v>
      </c>
      <c r="D131" s="40">
        <v>0</v>
      </c>
      <c r="E131" s="40">
        <v>531520</v>
      </c>
      <c r="F131" s="40">
        <v>95216</v>
      </c>
      <c r="G131" s="25">
        <f t="shared" si="17"/>
        <v>626736</v>
      </c>
      <c r="H131" s="41" t="s">
        <v>205</v>
      </c>
      <c r="I131" s="41" t="s">
        <v>205</v>
      </c>
      <c r="J131" s="26">
        <v>821.56989247311822</v>
      </c>
      <c r="K131" s="26">
        <v>147.17526881720428</v>
      </c>
      <c r="L131" s="26">
        <f>H131+I131+J131+K131</f>
        <v>968.74516129032247</v>
      </c>
    </row>
    <row r="132" spans="1:12" s="36" customFormat="1" ht="30">
      <c r="A132" s="35"/>
      <c r="B132" s="38" t="s">
        <v>147</v>
      </c>
      <c r="C132" s="17"/>
      <c r="D132" s="17"/>
      <c r="E132" s="17">
        <v>531520</v>
      </c>
      <c r="F132" s="17">
        <v>95216</v>
      </c>
      <c r="G132" s="27">
        <f t="shared" si="17"/>
        <v>626736</v>
      </c>
      <c r="H132" s="27"/>
      <c r="I132" s="27"/>
      <c r="J132" s="27">
        <v>821.56989247311822</v>
      </c>
      <c r="K132" s="27">
        <v>147.17526881720428</v>
      </c>
      <c r="L132" s="27">
        <f>SUM(H132:K132)</f>
        <v>968.74516129032247</v>
      </c>
    </row>
    <row r="133" spans="1:12" s="36" customFormat="1">
      <c r="A133" s="23">
        <v>43</v>
      </c>
      <c r="B133" s="24" t="s">
        <v>72</v>
      </c>
      <c r="C133" s="25">
        <v>11874</v>
      </c>
      <c r="D133" s="25">
        <v>0</v>
      </c>
      <c r="E133" s="25">
        <v>3371127</v>
      </c>
      <c r="F133" s="25">
        <v>2744686</v>
      </c>
      <c r="G133" s="25">
        <f t="shared" si="17"/>
        <v>6127687</v>
      </c>
      <c r="H133" s="26">
        <v>18.353629032258063</v>
      </c>
      <c r="I133" s="26" t="s">
        <v>205</v>
      </c>
      <c r="J133" s="26">
        <v>5210.7473790322583</v>
      </c>
      <c r="K133" s="26">
        <v>4242.4581989247308</v>
      </c>
      <c r="L133" s="26">
        <f>H133+I133+J133+K133</f>
        <v>9471.5592069892482</v>
      </c>
    </row>
    <row r="134" spans="1:12" s="36" customFormat="1">
      <c r="A134" s="35"/>
      <c r="B134" s="35" t="s">
        <v>148</v>
      </c>
      <c r="C134" s="17">
        <v>11874</v>
      </c>
      <c r="D134" s="17"/>
      <c r="E134" s="17">
        <v>3371127</v>
      </c>
      <c r="F134" s="17">
        <v>2744686</v>
      </c>
      <c r="G134" s="27">
        <f>C134+D134+E134+F134</f>
        <v>6127687</v>
      </c>
      <c r="H134" s="27">
        <v>18.353629032258063</v>
      </c>
      <c r="I134" s="27"/>
      <c r="J134" s="27">
        <v>5210.7473790322583</v>
      </c>
      <c r="K134" s="27">
        <v>4242.4581989247308</v>
      </c>
      <c r="L134" s="27">
        <f>H134+I134+J134+K134</f>
        <v>9471.5592069892482</v>
      </c>
    </row>
    <row r="135" spans="1:12" s="36" customFormat="1">
      <c r="A135" s="23">
        <v>44</v>
      </c>
      <c r="B135" s="24" t="s">
        <v>74</v>
      </c>
      <c r="C135" s="25">
        <v>0</v>
      </c>
      <c r="D135" s="25">
        <v>0</v>
      </c>
      <c r="E135" s="25">
        <v>207264</v>
      </c>
      <c r="F135" s="25">
        <v>0</v>
      </c>
      <c r="G135" s="25">
        <f t="shared" ref="G135:G136" si="19">SUM(C135:F135)</f>
        <v>207264</v>
      </c>
      <c r="H135" s="26" t="s">
        <v>205</v>
      </c>
      <c r="I135" s="26" t="s">
        <v>205</v>
      </c>
      <c r="J135" s="26">
        <v>320.36774193548382</v>
      </c>
      <c r="K135" s="26" t="s">
        <v>205</v>
      </c>
      <c r="L135" s="26">
        <f>H135+I135+J135+K135</f>
        <v>320.36774193548382</v>
      </c>
    </row>
    <row r="136" spans="1:12" s="36" customFormat="1">
      <c r="A136" s="35"/>
      <c r="B136" s="35" t="s">
        <v>149</v>
      </c>
      <c r="C136" s="17"/>
      <c r="D136" s="17"/>
      <c r="E136" s="17">
        <v>207264</v>
      </c>
      <c r="F136" s="17"/>
      <c r="G136" s="27">
        <f t="shared" si="19"/>
        <v>207264</v>
      </c>
      <c r="H136" s="27"/>
      <c r="I136" s="27"/>
      <c r="J136" s="27">
        <v>320.36774193548382</v>
      </c>
      <c r="K136" s="27"/>
      <c r="L136" s="27">
        <f>H136+I136+J136+K136</f>
        <v>320.36774193548382</v>
      </c>
    </row>
    <row r="137" spans="1:12" s="36" customFormat="1">
      <c r="A137" s="23">
        <v>45</v>
      </c>
      <c r="B137" s="24" t="s">
        <v>75</v>
      </c>
      <c r="C137" s="25">
        <v>780320</v>
      </c>
      <c r="D137" s="25">
        <v>0</v>
      </c>
      <c r="E137" s="25">
        <v>9050848</v>
      </c>
      <c r="F137" s="25">
        <v>4141734</v>
      </c>
      <c r="G137" s="25">
        <f>SUM(C137:F137)</f>
        <v>13972902</v>
      </c>
      <c r="H137" s="26">
        <v>1206.1397849462364</v>
      </c>
      <c r="I137" s="26" t="s">
        <v>205</v>
      </c>
      <c r="J137" s="26">
        <v>13989.886021505376</v>
      </c>
      <c r="K137" s="26">
        <v>6401.8737903225801</v>
      </c>
      <c r="L137" s="26">
        <f>H137+I137+J137+K137</f>
        <v>21597.899596774194</v>
      </c>
    </row>
    <row r="138" spans="1:12" s="36" customFormat="1">
      <c r="A138" s="35"/>
      <c r="B138" s="35" t="s">
        <v>150</v>
      </c>
      <c r="C138" s="17">
        <v>780320</v>
      </c>
      <c r="D138" s="17"/>
      <c r="E138" s="17">
        <v>3710847.6799999997</v>
      </c>
      <c r="F138" s="17">
        <v>1366772.22</v>
      </c>
      <c r="G138" s="27">
        <f>SUM(C138:F138)</f>
        <v>5857939.8999999994</v>
      </c>
      <c r="H138" s="27">
        <v>1206.1397849462364</v>
      </c>
      <c r="I138" s="27"/>
      <c r="J138" s="27">
        <v>5735.8532688172036</v>
      </c>
      <c r="K138" s="27">
        <v>2112.6183508064514</v>
      </c>
      <c r="L138" s="27">
        <f>SUM(H138:K138)</f>
        <v>9054.6114045698923</v>
      </c>
    </row>
    <row r="139" spans="1:12" s="36" customFormat="1">
      <c r="A139" s="35"/>
      <c r="B139" s="35" t="s">
        <v>151</v>
      </c>
      <c r="C139" s="17"/>
      <c r="D139" s="17"/>
      <c r="E139" s="17">
        <v>5340000.3199999994</v>
      </c>
      <c r="F139" s="17">
        <v>2774961.7800000003</v>
      </c>
      <c r="G139" s="27">
        <f>SUM(C139:F139)</f>
        <v>8114962.0999999996</v>
      </c>
      <c r="H139" s="27"/>
      <c r="I139" s="27"/>
      <c r="J139" s="27">
        <v>8254.0327526881701</v>
      </c>
      <c r="K139" s="27">
        <v>4289.2554395161296</v>
      </c>
      <c r="L139" s="27">
        <f>SUM(H139:K139)</f>
        <v>12543.2881922043</v>
      </c>
    </row>
    <row r="140" spans="1:12" s="36" customFormat="1">
      <c r="A140" s="23">
        <v>46</v>
      </c>
      <c r="B140" s="24" t="s">
        <v>77</v>
      </c>
      <c r="C140" s="25">
        <v>12615</v>
      </c>
      <c r="D140" s="25">
        <v>0</v>
      </c>
      <c r="E140" s="25">
        <v>1188465</v>
      </c>
      <c r="F140" s="25">
        <v>699542</v>
      </c>
      <c r="G140" s="25">
        <f>SUM(C140:F140)</f>
        <v>1900622</v>
      </c>
      <c r="H140" s="26">
        <v>19.498991935483872</v>
      </c>
      <c r="I140" s="26" t="s">
        <v>205</v>
      </c>
      <c r="J140" s="26">
        <v>1837.0090725806449</v>
      </c>
      <c r="K140" s="26">
        <v>1081.2813172043011</v>
      </c>
      <c r="L140" s="26">
        <f>H140+I140+J140+K140</f>
        <v>2937.7893817204299</v>
      </c>
    </row>
    <row r="141" spans="1:12" s="36" customFormat="1">
      <c r="A141" s="35"/>
      <c r="B141" s="35" t="s">
        <v>152</v>
      </c>
      <c r="C141" s="17"/>
      <c r="D141" s="17"/>
      <c r="E141" s="17">
        <v>1188465</v>
      </c>
      <c r="F141" s="17">
        <v>699542</v>
      </c>
      <c r="G141" s="27">
        <f>F141+E141</f>
        <v>1888007</v>
      </c>
      <c r="H141" s="27"/>
      <c r="I141" s="27"/>
      <c r="J141" s="27">
        <v>1837.0090725806449</v>
      </c>
      <c r="K141" s="27">
        <v>1081.2813172043011</v>
      </c>
      <c r="L141" s="27">
        <f>H141+I141+J141+K141</f>
        <v>2918.290389784946</v>
      </c>
    </row>
    <row r="142" spans="1:12" s="36" customFormat="1">
      <c r="A142" s="23">
        <v>47</v>
      </c>
      <c r="B142" s="24" t="s">
        <v>78</v>
      </c>
      <c r="C142" s="42">
        <v>891941</v>
      </c>
      <c r="D142" s="25">
        <v>0</v>
      </c>
      <c r="E142" s="42">
        <v>3376595</v>
      </c>
      <c r="F142" s="42">
        <v>2398563</v>
      </c>
      <c r="G142" s="25">
        <f>SUM(C142:F142)</f>
        <v>6667099</v>
      </c>
      <c r="H142" s="26">
        <v>1378.6722446236558</v>
      </c>
      <c r="I142" s="26" t="s">
        <v>205</v>
      </c>
      <c r="J142" s="26">
        <v>5219.1992607526881</v>
      </c>
      <c r="K142" s="26">
        <v>3707.4562499999997</v>
      </c>
      <c r="L142" s="26">
        <f>H142+I142+J142+K142</f>
        <v>10305.327755376344</v>
      </c>
    </row>
    <row r="143" spans="1:12" s="36" customFormat="1">
      <c r="A143" s="35"/>
      <c r="B143" s="35" t="s">
        <v>153</v>
      </c>
      <c r="C143" s="17">
        <v>891941</v>
      </c>
      <c r="D143" s="17"/>
      <c r="E143" s="17">
        <v>301868</v>
      </c>
      <c r="F143" s="17">
        <v>406796</v>
      </c>
      <c r="G143" s="27">
        <f t="shared" ref="G143:G148" si="20">SUM(C143:F143)</f>
        <v>1600605</v>
      </c>
      <c r="H143" s="27">
        <v>1378.6722446236558</v>
      </c>
      <c r="I143" s="27"/>
      <c r="J143" s="27">
        <v>466.59704301075266</v>
      </c>
      <c r="K143" s="27">
        <v>628.78413978494621</v>
      </c>
      <c r="L143" s="27">
        <f t="shared" ref="L143:L148" si="21">SUM(H143:K143)</f>
        <v>2474.0534274193546</v>
      </c>
    </row>
    <row r="144" spans="1:12" s="36" customFormat="1">
      <c r="A144" s="35"/>
      <c r="B144" s="35" t="s">
        <v>154</v>
      </c>
      <c r="C144" s="17"/>
      <c r="D144" s="17"/>
      <c r="E144" s="17">
        <v>1453286</v>
      </c>
      <c r="F144" s="17">
        <v>1140996</v>
      </c>
      <c r="G144" s="27">
        <f t="shared" si="20"/>
        <v>2594282</v>
      </c>
      <c r="H144" s="27"/>
      <c r="I144" s="27"/>
      <c r="J144" s="27">
        <v>2246.3426075268812</v>
      </c>
      <c r="K144" s="27">
        <v>1763.6362903225804</v>
      </c>
      <c r="L144" s="27">
        <f t="shared" si="21"/>
        <v>4009.9788978494616</v>
      </c>
    </row>
    <row r="145" spans="1:12" s="36" customFormat="1">
      <c r="A145" s="35"/>
      <c r="B145" s="35" t="s">
        <v>155</v>
      </c>
      <c r="C145" s="17"/>
      <c r="D145" s="17"/>
      <c r="E145" s="17">
        <v>731033</v>
      </c>
      <c r="F145" s="17"/>
      <c r="G145" s="27">
        <f t="shared" si="20"/>
        <v>731033</v>
      </c>
      <c r="H145" s="27"/>
      <c r="I145" s="27"/>
      <c r="J145" s="27">
        <v>1129.9569220430108</v>
      </c>
      <c r="K145" s="27"/>
      <c r="L145" s="27">
        <f t="shared" si="21"/>
        <v>1129.9569220430108</v>
      </c>
    </row>
    <row r="146" spans="1:12" s="36" customFormat="1">
      <c r="A146" s="35"/>
      <c r="B146" s="35" t="s">
        <v>156</v>
      </c>
      <c r="C146" s="17"/>
      <c r="D146" s="17"/>
      <c r="E146" s="17">
        <v>487243</v>
      </c>
      <c r="F146" s="17">
        <v>726525</v>
      </c>
      <c r="G146" s="27">
        <f t="shared" si="20"/>
        <v>1213768</v>
      </c>
      <c r="H146" s="27"/>
      <c r="I146" s="27"/>
      <c r="J146" s="27">
        <v>753.13098118279561</v>
      </c>
      <c r="K146" s="27">
        <v>1122.9889112903224</v>
      </c>
      <c r="L146" s="27">
        <f t="shared" si="21"/>
        <v>1876.1198924731179</v>
      </c>
    </row>
    <row r="147" spans="1:12" s="36" customFormat="1">
      <c r="A147" s="35"/>
      <c r="B147" s="35" t="s">
        <v>157</v>
      </c>
      <c r="C147" s="17"/>
      <c r="D147" s="17"/>
      <c r="E147" s="17">
        <v>70233</v>
      </c>
      <c r="F147" s="17">
        <v>124246</v>
      </c>
      <c r="G147" s="27">
        <f t="shared" si="20"/>
        <v>194479</v>
      </c>
      <c r="H147" s="27"/>
      <c r="I147" s="27"/>
      <c r="J147" s="27">
        <v>108.55907258064516</v>
      </c>
      <c r="K147" s="27">
        <v>192.04690860215052</v>
      </c>
      <c r="L147" s="27">
        <f t="shared" si="21"/>
        <v>300.60598118279569</v>
      </c>
    </row>
    <row r="148" spans="1:12" s="36" customFormat="1">
      <c r="A148" s="35"/>
      <c r="B148" s="35" t="s">
        <v>158</v>
      </c>
      <c r="C148" s="17"/>
      <c r="D148" s="17"/>
      <c r="E148" s="17">
        <v>332932</v>
      </c>
      <c r="F148" s="17"/>
      <c r="G148" s="27">
        <f t="shared" si="20"/>
        <v>332932</v>
      </c>
      <c r="H148" s="27"/>
      <c r="I148" s="27"/>
      <c r="J148" s="27">
        <v>514.61263440860216</v>
      </c>
      <c r="K148" s="27"/>
      <c r="L148" s="27">
        <f t="shared" si="21"/>
        <v>514.61263440860216</v>
      </c>
    </row>
    <row r="149" spans="1:12" s="36" customFormat="1">
      <c r="A149" s="23">
        <v>48</v>
      </c>
      <c r="B149" s="24" t="s">
        <v>80</v>
      </c>
      <c r="C149" s="25">
        <v>1004815</v>
      </c>
      <c r="D149" s="25">
        <v>143693</v>
      </c>
      <c r="E149" s="42">
        <v>4082348</v>
      </c>
      <c r="F149" s="25">
        <v>1171171</v>
      </c>
      <c r="G149" s="25">
        <f>SUM(C149:F149)</f>
        <v>6402027</v>
      </c>
      <c r="H149" s="26">
        <v>1553.1414650537633</v>
      </c>
      <c r="I149" s="26">
        <v>222.10611559139781</v>
      </c>
      <c r="J149" s="26">
        <v>6310.0809139784942</v>
      </c>
      <c r="K149" s="26">
        <v>1810.277755376344</v>
      </c>
      <c r="L149" s="26">
        <f>H149+I149+J149+K149</f>
        <v>9895.6062499999989</v>
      </c>
    </row>
    <row r="150" spans="1:12" s="36" customFormat="1">
      <c r="A150" s="35"/>
      <c r="B150" s="35" t="s">
        <v>159</v>
      </c>
      <c r="C150" s="17">
        <v>1004815</v>
      </c>
      <c r="D150" s="17">
        <v>143693</v>
      </c>
      <c r="E150" s="17">
        <v>2306869</v>
      </c>
      <c r="F150" s="17">
        <v>828490</v>
      </c>
      <c r="G150" s="27">
        <f>C150+D150+E150+F150</f>
        <v>4283867</v>
      </c>
      <c r="H150" s="27">
        <v>1553.1414650537633</v>
      </c>
      <c r="I150" s="27">
        <v>222.10611559139781</v>
      </c>
      <c r="J150" s="27">
        <v>3565.7249327956988</v>
      </c>
      <c r="K150" s="27">
        <v>1280.5961021505375</v>
      </c>
      <c r="L150" s="27">
        <f>H150+I150+J150+K150</f>
        <v>6621.5686155913972</v>
      </c>
    </row>
    <row r="151" spans="1:12" s="36" customFormat="1">
      <c r="A151" s="35"/>
      <c r="B151" s="35" t="s">
        <v>160</v>
      </c>
      <c r="C151" s="17"/>
      <c r="D151" s="17"/>
      <c r="E151" s="17">
        <v>1729291</v>
      </c>
      <c r="F151" s="17">
        <v>328705</v>
      </c>
      <c r="G151" s="27">
        <f>C151+D151+E151+F151</f>
        <v>2057996</v>
      </c>
      <c r="H151" s="27"/>
      <c r="I151" s="27"/>
      <c r="J151" s="27">
        <v>2672.9632392473118</v>
      </c>
      <c r="K151" s="27">
        <v>508.0789650537634</v>
      </c>
      <c r="L151" s="27">
        <f>H151+I151+J151+K151</f>
        <v>3181.0422043010753</v>
      </c>
    </row>
    <row r="152" spans="1:12" s="36" customFormat="1">
      <c r="A152" s="35"/>
      <c r="B152" s="35" t="s">
        <v>161</v>
      </c>
      <c r="C152" s="17"/>
      <c r="D152" s="17"/>
      <c r="E152" s="17">
        <v>46188</v>
      </c>
      <c r="F152" s="17">
        <v>13976</v>
      </c>
      <c r="G152" s="27">
        <f>C152+D152+E152+F152</f>
        <v>60164</v>
      </c>
      <c r="H152" s="27"/>
      <c r="I152" s="27"/>
      <c r="J152" s="27">
        <v>71.392741935483869</v>
      </c>
      <c r="K152" s="27">
        <v>21.60268817204301</v>
      </c>
      <c r="L152" s="27">
        <f>H152+I152+J152+K152</f>
        <v>92.995430107526886</v>
      </c>
    </row>
    <row r="153" spans="1:12" s="36" customFormat="1">
      <c r="A153" s="23">
        <v>49</v>
      </c>
      <c r="B153" s="24" t="s">
        <v>81</v>
      </c>
      <c r="C153" s="25">
        <v>119993</v>
      </c>
      <c r="D153" s="25">
        <v>8013</v>
      </c>
      <c r="E153" s="43">
        <v>5584431</v>
      </c>
      <c r="F153" s="41">
        <v>3866259</v>
      </c>
      <c r="G153" s="25">
        <f>SUM(C153:F153)</f>
        <v>9578696</v>
      </c>
      <c r="H153" s="26">
        <v>185.47305107526881</v>
      </c>
      <c r="I153" s="26">
        <v>12.385685483870967</v>
      </c>
      <c r="J153" s="26">
        <v>8631.8489919354834</v>
      </c>
      <c r="K153" s="26">
        <v>5976.0723790322581</v>
      </c>
      <c r="L153" s="26">
        <f>H153+I153+J153+K153</f>
        <v>14805.78010752688</v>
      </c>
    </row>
    <row r="154" spans="1:12" s="36" customFormat="1">
      <c r="A154" s="35"/>
      <c r="B154" s="35" t="s">
        <v>162</v>
      </c>
      <c r="C154" s="17">
        <v>119993</v>
      </c>
      <c r="D154" s="17">
        <v>8013</v>
      </c>
      <c r="E154" s="17">
        <v>5584431</v>
      </c>
      <c r="F154" s="17">
        <v>3866259</v>
      </c>
      <c r="G154" s="17">
        <f>G153</f>
        <v>9578696</v>
      </c>
      <c r="H154" s="27"/>
      <c r="I154" s="27">
        <v>12.385685483870967</v>
      </c>
      <c r="J154" s="27">
        <v>8631.8489919354834</v>
      </c>
      <c r="K154" s="27">
        <v>5976.0723790322581</v>
      </c>
      <c r="L154" s="27">
        <f t="shared" ref="L154:L165" si="22">H154+I154+J154+K154</f>
        <v>14620.307056451613</v>
      </c>
    </row>
    <row r="155" spans="1:12" s="36" customFormat="1">
      <c r="A155" s="23">
        <v>50</v>
      </c>
      <c r="B155" s="24" t="s">
        <v>83</v>
      </c>
      <c r="C155" s="25">
        <v>11638</v>
      </c>
      <c r="D155" s="25">
        <v>0</v>
      </c>
      <c r="E155" s="42">
        <v>860796</v>
      </c>
      <c r="F155" s="25">
        <v>983085</v>
      </c>
      <c r="G155" s="25">
        <f t="shared" ref="G155:G166" si="23">SUM(C155:F155)</f>
        <v>1855519</v>
      </c>
      <c r="H155" s="26">
        <v>17.988844086021505</v>
      </c>
      <c r="I155" s="26" t="s">
        <v>205</v>
      </c>
      <c r="J155" s="26">
        <v>1330.5314516129031</v>
      </c>
      <c r="K155" s="26">
        <v>1519.5534274193546</v>
      </c>
      <c r="L155" s="26">
        <f t="shared" si="22"/>
        <v>2868.0737231182793</v>
      </c>
    </row>
    <row r="156" spans="1:12" s="36" customFormat="1">
      <c r="A156" s="35"/>
      <c r="B156" s="35" t="s">
        <v>163</v>
      </c>
      <c r="C156" s="17">
        <v>11638</v>
      </c>
      <c r="D156" s="17"/>
      <c r="E156" s="17">
        <v>860796</v>
      </c>
      <c r="F156" s="17">
        <v>983085</v>
      </c>
      <c r="G156" s="27">
        <f t="shared" si="23"/>
        <v>1855519</v>
      </c>
      <c r="H156" s="27">
        <v>17.988844086021505</v>
      </c>
      <c r="I156" s="27"/>
      <c r="J156" s="27">
        <v>1330.5314516129031</v>
      </c>
      <c r="K156" s="27">
        <v>1519.5534274193546</v>
      </c>
      <c r="L156" s="27">
        <f t="shared" si="22"/>
        <v>2868.0737231182793</v>
      </c>
    </row>
    <row r="157" spans="1:12" s="36" customFormat="1">
      <c r="A157" s="23">
        <v>51</v>
      </c>
      <c r="B157" s="24" t="s">
        <v>85</v>
      </c>
      <c r="C157" s="25">
        <v>100374</v>
      </c>
      <c r="D157" s="25">
        <v>0</v>
      </c>
      <c r="E157" s="25">
        <v>2784474</v>
      </c>
      <c r="F157" s="25">
        <v>1597020</v>
      </c>
      <c r="G157" s="25">
        <f t="shared" si="23"/>
        <v>4481868</v>
      </c>
      <c r="H157" s="26">
        <v>155.14798387096772</v>
      </c>
      <c r="I157" s="26" t="s">
        <v>205</v>
      </c>
      <c r="J157" s="26">
        <v>4303.9584677419352</v>
      </c>
      <c r="K157" s="26">
        <v>2468.5120967741932</v>
      </c>
      <c r="L157" s="26">
        <f t="shared" si="22"/>
        <v>6927.6185483870959</v>
      </c>
    </row>
    <row r="158" spans="1:12" s="36" customFormat="1">
      <c r="A158" s="35"/>
      <c r="B158" s="35" t="s">
        <v>164</v>
      </c>
      <c r="C158" s="17">
        <v>100374</v>
      </c>
      <c r="D158" s="17"/>
      <c r="E158" s="17">
        <v>180990.81</v>
      </c>
      <c r="F158" s="17">
        <v>190045.38</v>
      </c>
      <c r="G158" s="27">
        <f t="shared" si="23"/>
        <v>471410.19</v>
      </c>
      <c r="H158" s="27">
        <v>155.14798387096772</v>
      </c>
      <c r="I158" s="27"/>
      <c r="J158" s="27">
        <v>279.75730040322577</v>
      </c>
      <c r="K158" s="27">
        <v>293.752939516129</v>
      </c>
      <c r="L158" s="27">
        <f t="shared" si="22"/>
        <v>728.6582237903225</v>
      </c>
    </row>
    <row r="159" spans="1:12" s="36" customFormat="1">
      <c r="A159" s="35"/>
      <c r="B159" s="35" t="s">
        <v>165</v>
      </c>
      <c r="C159" s="17"/>
      <c r="D159" s="17"/>
      <c r="E159" s="17">
        <v>72396.323999999993</v>
      </c>
      <c r="F159" s="17"/>
      <c r="G159" s="27">
        <f t="shared" si="23"/>
        <v>72396.323999999993</v>
      </c>
      <c r="H159" s="27"/>
      <c r="I159" s="27"/>
      <c r="J159" s="27">
        <v>111.90292016129031</v>
      </c>
      <c r="K159" s="27"/>
      <c r="L159" s="27">
        <f t="shared" si="22"/>
        <v>111.90292016129031</v>
      </c>
    </row>
    <row r="160" spans="1:12" s="36" customFormat="1">
      <c r="A160" s="35"/>
      <c r="B160" s="35" t="s">
        <v>166</v>
      </c>
      <c r="C160" s="17"/>
      <c r="D160" s="17"/>
      <c r="E160" s="17">
        <v>222757.92</v>
      </c>
      <c r="F160" s="17">
        <v>67074.840000000011</v>
      </c>
      <c r="G160" s="27">
        <f t="shared" si="23"/>
        <v>289832.76</v>
      </c>
      <c r="H160" s="27"/>
      <c r="I160" s="27"/>
      <c r="J160" s="27">
        <v>344.31667741935485</v>
      </c>
      <c r="K160" s="27">
        <v>103.67750806451613</v>
      </c>
      <c r="L160" s="27">
        <f t="shared" si="22"/>
        <v>447.99418548387098</v>
      </c>
    </row>
    <row r="161" spans="1:12" s="36" customFormat="1">
      <c r="A161" s="35"/>
      <c r="B161" s="35" t="s">
        <v>167</v>
      </c>
      <c r="C161" s="17"/>
      <c r="D161" s="17"/>
      <c r="E161" s="17">
        <v>935583.26400000008</v>
      </c>
      <c r="F161" s="17">
        <v>352941.42</v>
      </c>
      <c r="G161" s="27">
        <f t="shared" si="23"/>
        <v>1288524.6840000001</v>
      </c>
      <c r="H161" s="27"/>
      <c r="I161" s="27"/>
      <c r="J161" s="27">
        <v>1446.1300451612904</v>
      </c>
      <c r="K161" s="27">
        <v>545.54117338709671</v>
      </c>
      <c r="L161" s="27">
        <f t="shared" si="22"/>
        <v>1991.6712185483871</v>
      </c>
    </row>
    <row r="162" spans="1:12" s="36" customFormat="1">
      <c r="A162" s="35"/>
      <c r="B162" s="35" t="s">
        <v>168</v>
      </c>
      <c r="C162" s="17"/>
      <c r="D162" s="17"/>
      <c r="E162" s="17">
        <v>980134.84800000011</v>
      </c>
      <c r="F162" s="17">
        <v>648390.12000000011</v>
      </c>
      <c r="G162" s="27">
        <f t="shared" si="23"/>
        <v>1628524.9680000003</v>
      </c>
      <c r="H162" s="27"/>
      <c r="I162" s="27"/>
      <c r="J162" s="27">
        <v>1514.9933806451613</v>
      </c>
      <c r="K162" s="27">
        <v>1002.2159112903227</v>
      </c>
      <c r="L162" s="27">
        <f t="shared" si="22"/>
        <v>2517.2092919354841</v>
      </c>
    </row>
    <row r="163" spans="1:12" s="36" customFormat="1">
      <c r="A163" s="35"/>
      <c r="B163" s="35" t="s">
        <v>169</v>
      </c>
      <c r="C163" s="17"/>
      <c r="D163" s="17"/>
      <c r="E163" s="17">
        <v>155930.54399999999</v>
      </c>
      <c r="F163" s="17">
        <v>119776.5</v>
      </c>
      <c r="G163" s="27">
        <f t="shared" si="23"/>
        <v>275707.04399999999</v>
      </c>
      <c r="H163" s="27"/>
      <c r="I163" s="27"/>
      <c r="J163" s="27">
        <v>241.02167419354836</v>
      </c>
      <c r="K163" s="27">
        <v>185.13840725806452</v>
      </c>
      <c r="L163" s="27">
        <f t="shared" si="22"/>
        <v>426.16008145161288</v>
      </c>
    </row>
    <row r="164" spans="1:12" s="36" customFormat="1">
      <c r="A164" s="35"/>
      <c r="B164" s="35" t="s">
        <v>170</v>
      </c>
      <c r="C164" s="17"/>
      <c r="D164" s="17"/>
      <c r="E164" s="17">
        <v>142008.174</v>
      </c>
      <c r="F164" s="17">
        <v>78253.98</v>
      </c>
      <c r="G164" s="27">
        <f t="shared" si="23"/>
        <v>220262.15399999998</v>
      </c>
      <c r="H164" s="27"/>
      <c r="I164" s="27"/>
      <c r="J164" s="27">
        <v>219.5018818548387</v>
      </c>
      <c r="K164" s="27">
        <v>120.95709274193547</v>
      </c>
      <c r="L164" s="27">
        <f t="shared" si="22"/>
        <v>340.45897459677417</v>
      </c>
    </row>
    <row r="165" spans="1:12" s="36" customFormat="1">
      <c r="A165" s="35"/>
      <c r="B165" s="35" t="s">
        <v>171</v>
      </c>
      <c r="C165" s="17"/>
      <c r="D165" s="17"/>
      <c r="E165" s="17">
        <v>94672.116000000009</v>
      </c>
      <c r="F165" s="17">
        <v>140537.75999999998</v>
      </c>
      <c r="G165" s="27">
        <f t="shared" si="23"/>
        <v>235209.87599999999</v>
      </c>
      <c r="H165" s="27"/>
      <c r="I165" s="27"/>
      <c r="J165" s="27">
        <v>146.33458790322581</v>
      </c>
      <c r="K165" s="27">
        <v>217.229064516129</v>
      </c>
      <c r="L165" s="27">
        <f t="shared" si="22"/>
        <v>363.56365241935481</v>
      </c>
    </row>
    <row r="166" spans="1:12" s="36" customFormat="1">
      <c r="A166" s="23">
        <v>52</v>
      </c>
      <c r="B166" s="24" t="s">
        <v>87</v>
      </c>
      <c r="C166" s="25">
        <v>295849</v>
      </c>
      <c r="D166" s="25">
        <v>0</v>
      </c>
      <c r="E166" s="42">
        <v>1376490</v>
      </c>
      <c r="F166" s="25">
        <v>555612</v>
      </c>
      <c r="G166" s="25">
        <f t="shared" si="23"/>
        <v>2227951</v>
      </c>
      <c r="H166" s="26">
        <v>457.29348118279563</v>
      </c>
      <c r="I166" s="26" t="s">
        <v>205</v>
      </c>
      <c r="J166" s="26">
        <v>2127.6391129032254</v>
      </c>
      <c r="K166" s="26">
        <v>858.80887096774188</v>
      </c>
      <c r="L166" s="26">
        <f>H166+I166+J166+K166</f>
        <v>3443.7414650537626</v>
      </c>
    </row>
    <row r="167" spans="1:12" s="36" customFormat="1">
      <c r="A167" s="35"/>
      <c r="B167" s="35" t="s">
        <v>172</v>
      </c>
      <c r="C167" s="17">
        <v>295849</v>
      </c>
      <c r="D167" s="17">
        <v>0</v>
      </c>
      <c r="E167" s="17">
        <v>1376490</v>
      </c>
      <c r="F167" s="17">
        <v>555612</v>
      </c>
      <c r="G167" s="27">
        <f>G166*100%</f>
        <v>2227951</v>
      </c>
      <c r="H167" s="27">
        <v>457.29348118279563</v>
      </c>
      <c r="I167" s="27"/>
      <c r="J167" s="27">
        <v>2127.6391129032254</v>
      </c>
      <c r="K167" s="27">
        <v>858.80887096774188</v>
      </c>
      <c r="L167" s="27">
        <f>SUM(H167:K167)</f>
        <v>3443.7414650537626</v>
      </c>
    </row>
    <row r="168" spans="1:12" s="36" customFormat="1">
      <c r="A168" s="23">
        <v>53</v>
      </c>
      <c r="B168" s="24" t="s">
        <v>89</v>
      </c>
      <c r="C168" s="25">
        <v>13114</v>
      </c>
      <c r="D168" s="25">
        <v>22761</v>
      </c>
      <c r="E168" s="42">
        <v>1598666</v>
      </c>
      <c r="F168" s="25">
        <v>921642</v>
      </c>
      <c r="G168" s="25">
        <f>SUM(C168:F168)</f>
        <v>2556183</v>
      </c>
      <c r="H168" s="26">
        <v>20.270295698924727</v>
      </c>
      <c r="I168" s="26">
        <v>35.18165322580645</v>
      </c>
      <c r="J168" s="26">
        <v>2471.0563172043007</v>
      </c>
      <c r="K168" s="26">
        <v>1424.5810483870966</v>
      </c>
      <c r="L168" s="26">
        <f t="shared" ref="L168:L206" si="24">SUM(H168:K168)</f>
        <v>3951.089314516129</v>
      </c>
    </row>
    <row r="169" spans="1:12" s="36" customFormat="1">
      <c r="A169" s="35"/>
      <c r="B169" s="35" t="s">
        <v>173</v>
      </c>
      <c r="C169" s="17">
        <v>13114</v>
      </c>
      <c r="D169" s="17">
        <v>22761</v>
      </c>
      <c r="E169" s="17">
        <v>1598666</v>
      </c>
      <c r="F169" s="17">
        <v>921642</v>
      </c>
      <c r="G169" s="27">
        <f>G168*100%</f>
        <v>2556183</v>
      </c>
      <c r="H169" s="27"/>
      <c r="I169" s="27">
        <v>35.18165322580645</v>
      </c>
      <c r="J169" s="27">
        <v>2471.0563172043007</v>
      </c>
      <c r="K169" s="27">
        <v>1424.5810483870966</v>
      </c>
      <c r="L169" s="27">
        <f t="shared" si="24"/>
        <v>3930.8190188172039</v>
      </c>
    </row>
    <row r="170" spans="1:12" s="36" customFormat="1">
      <c r="A170" s="23">
        <v>54</v>
      </c>
      <c r="B170" s="24" t="s">
        <v>91</v>
      </c>
      <c r="C170" s="25">
        <v>0</v>
      </c>
      <c r="D170" s="25">
        <v>0</v>
      </c>
      <c r="E170" s="42">
        <v>119016</v>
      </c>
      <c r="F170" s="25">
        <v>193541</v>
      </c>
      <c r="G170" s="25">
        <f>SUM(C170:F170)</f>
        <v>312557</v>
      </c>
      <c r="H170" s="26" t="s">
        <v>205</v>
      </c>
      <c r="I170" s="26" t="s">
        <v>205</v>
      </c>
      <c r="J170" s="26">
        <v>183.96290322580643</v>
      </c>
      <c r="K170" s="26">
        <v>299.15611559139779</v>
      </c>
      <c r="L170" s="26">
        <f t="shared" si="24"/>
        <v>483.11901881720422</v>
      </c>
    </row>
    <row r="171" spans="1:12" s="36" customFormat="1">
      <c r="A171" s="35"/>
      <c r="B171" s="35" t="s">
        <v>174</v>
      </c>
      <c r="C171" s="17"/>
      <c r="D171" s="17"/>
      <c r="E171" s="17">
        <v>119016</v>
      </c>
      <c r="F171" s="17">
        <v>193541</v>
      </c>
      <c r="G171" s="27">
        <f>G170</f>
        <v>312557</v>
      </c>
      <c r="H171" s="27"/>
      <c r="I171" s="27"/>
      <c r="J171" s="27">
        <v>183.96290322580643</v>
      </c>
      <c r="K171" s="27">
        <v>299.15611559139779</v>
      </c>
      <c r="L171" s="27">
        <f t="shared" si="24"/>
        <v>483.11901881720422</v>
      </c>
    </row>
    <row r="172" spans="1:12" s="36" customFormat="1">
      <c r="A172" s="23">
        <v>55</v>
      </c>
      <c r="B172" s="24" t="s">
        <v>93</v>
      </c>
      <c r="C172" s="25">
        <v>454426</v>
      </c>
      <c r="D172" s="25">
        <v>0</v>
      </c>
      <c r="E172" s="42">
        <v>5539227</v>
      </c>
      <c r="F172" s="25">
        <v>916586.23</v>
      </c>
      <c r="G172" s="25">
        <f>SUM(C172:F172)</f>
        <v>6910239.2300000004</v>
      </c>
      <c r="H172" s="26">
        <v>702.40577956989239</v>
      </c>
      <c r="I172" s="26" t="s">
        <v>205</v>
      </c>
      <c r="J172" s="26">
        <v>8561.9772177419345</v>
      </c>
      <c r="K172" s="26">
        <v>1416.7663501344084</v>
      </c>
      <c r="L172" s="26">
        <f t="shared" si="24"/>
        <v>10681.149347446235</v>
      </c>
    </row>
    <row r="173" spans="1:12" s="36" customFormat="1">
      <c r="A173" s="35"/>
      <c r="B173" s="35" t="s">
        <v>175</v>
      </c>
      <c r="C173" s="17">
        <v>454426</v>
      </c>
      <c r="D173" s="17">
        <v>0</v>
      </c>
      <c r="E173" s="17">
        <v>5539227</v>
      </c>
      <c r="F173" s="17">
        <v>916586.23</v>
      </c>
      <c r="G173" s="27">
        <f>G172*100%</f>
        <v>6910239.2300000004</v>
      </c>
      <c r="H173" s="27">
        <v>702.40577956989239</v>
      </c>
      <c r="I173" s="27"/>
      <c r="J173" s="27">
        <v>8561.9772177419345</v>
      </c>
      <c r="K173" s="27">
        <v>1416.7663501344084</v>
      </c>
      <c r="L173" s="27">
        <f t="shared" si="24"/>
        <v>10681.149347446235</v>
      </c>
    </row>
    <row r="174" spans="1:12" s="36" customFormat="1">
      <c r="A174" s="23">
        <v>56</v>
      </c>
      <c r="B174" s="24" t="s">
        <v>94</v>
      </c>
      <c r="C174" s="25">
        <v>656924</v>
      </c>
      <c r="D174" s="25">
        <v>0</v>
      </c>
      <c r="E174" s="25">
        <v>2155380</v>
      </c>
      <c r="F174" s="25">
        <v>2293586</v>
      </c>
      <c r="G174" s="25">
        <f t="shared" ref="G174:G202" si="25">SUM(C174:F174)</f>
        <v>5105890</v>
      </c>
      <c r="H174" s="26">
        <v>1015.4067204301075</v>
      </c>
      <c r="I174" s="26" t="s">
        <v>205</v>
      </c>
      <c r="J174" s="26">
        <v>3331.5685483870966</v>
      </c>
      <c r="K174" s="26">
        <v>3545.1934139784944</v>
      </c>
      <c r="L174" s="26">
        <f t="shared" si="24"/>
        <v>7892.1686827956983</v>
      </c>
    </row>
    <row r="175" spans="1:12" s="36" customFormat="1">
      <c r="A175" s="35"/>
      <c r="B175" s="35" t="s">
        <v>176</v>
      </c>
      <c r="C175" s="17">
        <v>656924</v>
      </c>
      <c r="D175" s="17"/>
      <c r="E175" s="17">
        <v>1812028</v>
      </c>
      <c r="F175" s="17">
        <v>2031135</v>
      </c>
      <c r="G175" s="27">
        <f>SUM(C175:F175)</f>
        <v>4500087</v>
      </c>
      <c r="H175" s="27">
        <v>1015.4067204301075</v>
      </c>
      <c r="I175" s="27"/>
      <c r="J175" s="27">
        <v>2800.8497311827955</v>
      </c>
      <c r="K175" s="27">
        <v>3139.5231854838707</v>
      </c>
      <c r="L175" s="27">
        <f t="shared" si="24"/>
        <v>6955.7796370967735</v>
      </c>
    </row>
    <row r="176" spans="1:12" s="36" customFormat="1">
      <c r="A176" s="35"/>
      <c r="B176" s="35" t="s">
        <v>177</v>
      </c>
      <c r="C176" s="17"/>
      <c r="D176" s="17"/>
      <c r="E176" s="17">
        <v>343352</v>
      </c>
      <c r="F176" s="17">
        <v>207125</v>
      </c>
      <c r="G176" s="27">
        <f t="shared" si="25"/>
        <v>550477</v>
      </c>
      <c r="H176" s="27"/>
      <c r="I176" s="27"/>
      <c r="J176" s="27">
        <v>530.71881720430099</v>
      </c>
      <c r="K176" s="27">
        <v>320.15288978494618</v>
      </c>
      <c r="L176" s="27">
        <f t="shared" si="24"/>
        <v>850.87170698924717</v>
      </c>
    </row>
    <row r="177" spans="1:12" s="36" customFormat="1">
      <c r="A177" s="35"/>
      <c r="B177" s="35" t="s">
        <v>178</v>
      </c>
      <c r="C177" s="17"/>
      <c r="D177" s="17"/>
      <c r="E177" s="17"/>
      <c r="F177" s="17">
        <v>55326</v>
      </c>
      <c r="G177" s="27">
        <f t="shared" si="25"/>
        <v>55326</v>
      </c>
      <c r="H177" s="27"/>
      <c r="I177" s="27"/>
      <c r="J177" s="27"/>
      <c r="K177" s="27">
        <v>85.517338709677404</v>
      </c>
      <c r="L177" s="27">
        <f t="shared" si="24"/>
        <v>85.517338709677404</v>
      </c>
    </row>
    <row r="178" spans="1:12" s="36" customFormat="1">
      <c r="A178" s="23">
        <v>57</v>
      </c>
      <c r="B178" s="24" t="s">
        <v>96</v>
      </c>
      <c r="C178" s="25">
        <v>698562</v>
      </c>
      <c r="D178" s="25">
        <v>0</v>
      </c>
      <c r="E178" s="25">
        <v>1653285</v>
      </c>
      <c r="F178" s="25">
        <v>1398563</v>
      </c>
      <c r="G178" s="25">
        <f t="shared" si="25"/>
        <v>3750410</v>
      </c>
      <c r="H178" s="26">
        <v>1079.7665322580644</v>
      </c>
      <c r="I178" s="26" t="s">
        <v>205</v>
      </c>
      <c r="J178" s="26">
        <v>2555.4808467741932</v>
      </c>
      <c r="K178" s="26">
        <v>2161.7573252688171</v>
      </c>
      <c r="L178" s="26">
        <f t="shared" si="24"/>
        <v>5797.0047043010745</v>
      </c>
    </row>
    <row r="179" spans="1:12" s="36" customFormat="1">
      <c r="A179" s="35"/>
      <c r="B179" s="35" t="s">
        <v>179</v>
      </c>
      <c r="C179" s="17">
        <v>698562</v>
      </c>
      <c r="D179" s="17"/>
      <c r="E179" s="17">
        <v>1653285</v>
      </c>
      <c r="F179" s="17">
        <v>1398563</v>
      </c>
      <c r="G179" s="27">
        <f t="shared" si="25"/>
        <v>3750410</v>
      </c>
      <c r="H179" s="27">
        <v>1079.7665322580644</v>
      </c>
      <c r="I179" s="27"/>
      <c r="J179" s="27">
        <v>2555.4808467741932</v>
      </c>
      <c r="K179" s="27">
        <v>2161.7573252688171</v>
      </c>
      <c r="L179" s="27">
        <f t="shared" si="24"/>
        <v>5797.0047043010745</v>
      </c>
    </row>
    <row r="180" spans="1:12" s="36" customFormat="1">
      <c r="A180" s="23">
        <v>58</v>
      </c>
      <c r="B180" s="24" t="s">
        <v>97</v>
      </c>
      <c r="C180" s="25">
        <v>138669</v>
      </c>
      <c r="D180" s="25">
        <v>0</v>
      </c>
      <c r="E180" s="25">
        <v>1661993</v>
      </c>
      <c r="F180" s="25">
        <v>801212</v>
      </c>
      <c r="G180" s="25">
        <f t="shared" si="25"/>
        <v>2601874</v>
      </c>
      <c r="H180" s="26">
        <v>214.34052419354836</v>
      </c>
      <c r="I180" s="26" t="s">
        <v>205</v>
      </c>
      <c r="J180" s="26">
        <v>2568.9407930107523</v>
      </c>
      <c r="K180" s="26">
        <v>1238.4325268817204</v>
      </c>
      <c r="L180" s="26">
        <f t="shared" si="24"/>
        <v>4021.7138440860208</v>
      </c>
    </row>
    <row r="181" spans="1:12" s="36" customFormat="1">
      <c r="A181" s="35"/>
      <c r="B181" s="35" t="s">
        <v>180</v>
      </c>
      <c r="C181" s="17"/>
      <c r="D181" s="17"/>
      <c r="E181" s="17">
        <v>270703</v>
      </c>
      <c r="F181" s="17">
        <v>163939</v>
      </c>
      <c r="G181" s="27">
        <f t="shared" si="25"/>
        <v>434642</v>
      </c>
      <c r="H181" s="27"/>
      <c r="I181" s="27"/>
      <c r="J181" s="27">
        <v>418.42533602150536</v>
      </c>
      <c r="K181" s="27">
        <v>253.40033602150535</v>
      </c>
      <c r="L181" s="27">
        <f t="shared" si="24"/>
        <v>671.82567204301074</v>
      </c>
    </row>
    <row r="182" spans="1:12" s="36" customFormat="1">
      <c r="A182" s="35"/>
      <c r="B182" s="35" t="s">
        <v>181</v>
      </c>
      <c r="C182" s="17"/>
      <c r="D182" s="17"/>
      <c r="E182" s="17">
        <v>98473</v>
      </c>
      <c r="F182" s="17">
        <v>112621</v>
      </c>
      <c r="G182" s="27">
        <f t="shared" si="25"/>
        <v>211094</v>
      </c>
      <c r="H182" s="27"/>
      <c r="I182" s="27"/>
      <c r="J182" s="27">
        <v>152.20961021505374</v>
      </c>
      <c r="K182" s="27">
        <v>174.07815860215052</v>
      </c>
      <c r="L182" s="27">
        <f t="shared" si="24"/>
        <v>326.28776881720427</v>
      </c>
    </row>
    <row r="183" spans="1:12" s="36" customFormat="1">
      <c r="A183" s="35"/>
      <c r="B183" s="35" t="s">
        <v>182</v>
      </c>
      <c r="C183" s="17"/>
      <c r="D183" s="17"/>
      <c r="E183" s="17">
        <v>31724</v>
      </c>
      <c r="F183" s="17">
        <v>1135</v>
      </c>
      <c r="G183" s="27">
        <f t="shared" si="25"/>
        <v>32859</v>
      </c>
      <c r="H183" s="27"/>
      <c r="I183" s="27"/>
      <c r="J183" s="27">
        <v>49.035752688172039</v>
      </c>
      <c r="K183" s="27">
        <v>1.7543682795698925</v>
      </c>
      <c r="L183" s="27">
        <f t="shared" si="24"/>
        <v>50.790120967741935</v>
      </c>
    </row>
    <row r="184" spans="1:12" s="36" customFormat="1">
      <c r="A184" s="35"/>
      <c r="B184" s="35" t="s">
        <v>211</v>
      </c>
      <c r="C184" s="17"/>
      <c r="D184" s="17"/>
      <c r="E184" s="17">
        <v>1513</v>
      </c>
      <c r="F184" s="17">
        <v>14225</v>
      </c>
      <c r="G184" s="27">
        <f t="shared" si="25"/>
        <v>15738</v>
      </c>
      <c r="H184" s="27"/>
      <c r="I184" s="27"/>
      <c r="J184" s="27"/>
      <c r="K184" s="27">
        <v>21.987567204301076</v>
      </c>
      <c r="L184" s="27">
        <f t="shared" si="24"/>
        <v>21.987567204301076</v>
      </c>
    </row>
    <row r="185" spans="1:12" s="36" customFormat="1">
      <c r="A185" s="35"/>
      <c r="B185" s="35" t="s">
        <v>184</v>
      </c>
      <c r="C185" s="17"/>
      <c r="D185" s="17"/>
      <c r="E185" s="17">
        <v>351433</v>
      </c>
      <c r="F185" s="17"/>
      <c r="G185" s="27">
        <f t="shared" si="25"/>
        <v>351433</v>
      </c>
      <c r="H185" s="27"/>
      <c r="I185" s="27"/>
      <c r="J185" s="27">
        <v>543.20961021505377</v>
      </c>
      <c r="K185" s="27"/>
      <c r="L185" s="27">
        <f t="shared" si="24"/>
        <v>543.20961021505377</v>
      </c>
    </row>
    <row r="186" spans="1:12" s="36" customFormat="1">
      <c r="A186" s="35"/>
      <c r="B186" s="35" t="s">
        <v>185</v>
      </c>
      <c r="C186" s="17">
        <v>138669</v>
      </c>
      <c r="D186" s="17"/>
      <c r="E186" s="17">
        <v>77021</v>
      </c>
      <c r="F186" s="17">
        <v>12271</v>
      </c>
      <c r="G186" s="27">
        <f t="shared" si="25"/>
        <v>227961</v>
      </c>
      <c r="H186" s="27">
        <v>214.34052419354836</v>
      </c>
      <c r="I186" s="27"/>
      <c r="J186" s="27">
        <v>119.05127688172041</v>
      </c>
      <c r="K186" s="27">
        <v>18.967271505376342</v>
      </c>
      <c r="L186" s="27">
        <f t="shared" si="24"/>
        <v>352.35907258064509</v>
      </c>
    </row>
    <row r="187" spans="1:12" s="36" customFormat="1">
      <c r="A187" s="35"/>
      <c r="B187" s="35" t="s">
        <v>186</v>
      </c>
      <c r="C187" s="17"/>
      <c r="D187" s="17"/>
      <c r="E187" s="17">
        <v>574463</v>
      </c>
      <c r="F187" s="17">
        <v>478283</v>
      </c>
      <c r="G187" s="27">
        <f t="shared" si="25"/>
        <v>1052746</v>
      </c>
      <c r="H187" s="27"/>
      <c r="I187" s="27"/>
      <c r="J187" s="27">
        <v>887.94684139784943</v>
      </c>
      <c r="K187" s="27">
        <v>739.2815188172043</v>
      </c>
      <c r="L187" s="27">
        <f t="shared" si="24"/>
        <v>1627.2283602150537</v>
      </c>
    </row>
    <row r="188" spans="1:12" s="36" customFormat="1">
      <c r="A188" s="35"/>
      <c r="B188" s="35" t="s">
        <v>187</v>
      </c>
      <c r="C188" s="17"/>
      <c r="D188" s="17"/>
      <c r="E188" s="17">
        <v>256663</v>
      </c>
      <c r="F188" s="17">
        <v>18738</v>
      </c>
      <c r="G188" s="27">
        <f t="shared" si="25"/>
        <v>275401</v>
      </c>
      <c r="H188" s="27"/>
      <c r="I188" s="27"/>
      <c r="J188" s="27">
        <v>396.72372311827957</v>
      </c>
      <c r="K188" s="27"/>
      <c r="L188" s="27">
        <f t="shared" si="24"/>
        <v>396.72372311827957</v>
      </c>
    </row>
    <row r="189" spans="1:12" s="36" customFormat="1">
      <c r="A189" s="18">
        <v>59</v>
      </c>
      <c r="B189" s="44" t="s">
        <v>99</v>
      </c>
      <c r="C189" s="20">
        <v>0</v>
      </c>
      <c r="D189" s="20">
        <v>53057</v>
      </c>
      <c r="E189" s="20">
        <v>3411634</v>
      </c>
      <c r="F189" s="20">
        <v>750362</v>
      </c>
      <c r="G189" s="20">
        <f t="shared" si="25"/>
        <v>4215053</v>
      </c>
      <c r="H189" s="21" t="s">
        <v>205</v>
      </c>
      <c r="I189" s="21">
        <v>82.010147849462356</v>
      </c>
      <c r="J189" s="21">
        <v>5273.3590053763437</v>
      </c>
      <c r="K189" s="21">
        <v>1159.8337365591397</v>
      </c>
      <c r="L189" s="21">
        <f t="shared" si="24"/>
        <v>6515.2028897849459</v>
      </c>
    </row>
    <row r="190" spans="1:12" s="36" customFormat="1">
      <c r="A190" s="35"/>
      <c r="B190" s="35" t="s">
        <v>188</v>
      </c>
      <c r="C190" s="17"/>
      <c r="D190" s="17"/>
      <c r="E190" s="17">
        <v>1019962</v>
      </c>
      <c r="F190" s="17">
        <v>337057</v>
      </c>
      <c r="G190" s="27">
        <f t="shared" si="25"/>
        <v>1357019</v>
      </c>
      <c r="H190" s="27"/>
      <c r="I190" s="27"/>
      <c r="J190" s="27">
        <v>1576.5541666666666</v>
      </c>
      <c r="K190" s="27">
        <v>520.98864247311826</v>
      </c>
      <c r="L190" s="27">
        <f t="shared" si="24"/>
        <v>2097.5428091397848</v>
      </c>
    </row>
    <row r="191" spans="1:12" s="36" customFormat="1">
      <c r="A191" s="35"/>
      <c r="B191" s="35" t="s">
        <v>189</v>
      </c>
      <c r="C191" s="17"/>
      <c r="D191" s="17"/>
      <c r="E191" s="17">
        <v>806776</v>
      </c>
      <c r="F191" s="17">
        <v>47533</v>
      </c>
      <c r="G191" s="27">
        <f t="shared" si="25"/>
        <v>854309</v>
      </c>
      <c r="H191" s="27"/>
      <c r="I191" s="27"/>
      <c r="J191" s="27">
        <v>1247.0327956989247</v>
      </c>
      <c r="K191" s="27">
        <v>73.471706989247309</v>
      </c>
      <c r="L191" s="27">
        <f t="shared" si="24"/>
        <v>1320.5045026881721</v>
      </c>
    </row>
    <row r="192" spans="1:12" s="36" customFormat="1">
      <c r="A192" s="35"/>
      <c r="B192" s="35" t="s">
        <v>190</v>
      </c>
      <c r="C192" s="17"/>
      <c r="D192" s="17">
        <v>53057</v>
      </c>
      <c r="E192" s="17">
        <v>473044</v>
      </c>
      <c r="F192" s="17">
        <v>152740</v>
      </c>
      <c r="G192" s="27">
        <f t="shared" si="25"/>
        <v>678841</v>
      </c>
      <c r="H192" s="27"/>
      <c r="I192" s="27">
        <v>82.010147849462356</v>
      </c>
      <c r="J192" s="27">
        <v>731.18360215053747</v>
      </c>
      <c r="K192" s="27">
        <v>236.09005376344084</v>
      </c>
      <c r="L192" s="27">
        <f t="shared" si="24"/>
        <v>1049.2838037634406</v>
      </c>
    </row>
    <row r="193" spans="1:13" s="36" customFormat="1">
      <c r="A193" s="35"/>
      <c r="B193" s="35" t="s">
        <v>191</v>
      </c>
      <c r="C193" s="17"/>
      <c r="D193" s="17"/>
      <c r="E193" s="17">
        <v>261870</v>
      </c>
      <c r="F193" s="17">
        <v>29024</v>
      </c>
      <c r="G193" s="27">
        <f t="shared" si="25"/>
        <v>290894</v>
      </c>
      <c r="H193" s="27"/>
      <c r="I193" s="27"/>
      <c r="J193" s="27">
        <v>404.77217741935482</v>
      </c>
      <c r="K193" s="27">
        <v>44.86236559139784</v>
      </c>
      <c r="L193" s="27">
        <f t="shared" si="24"/>
        <v>449.63454301075268</v>
      </c>
    </row>
    <row r="194" spans="1:13" s="36" customFormat="1">
      <c r="A194" s="35"/>
      <c r="B194" s="35" t="s">
        <v>192</v>
      </c>
      <c r="C194" s="17"/>
      <c r="D194" s="17"/>
      <c r="E194" s="17"/>
      <c r="F194" s="17">
        <v>11607</v>
      </c>
      <c r="G194" s="27">
        <f t="shared" si="25"/>
        <v>11607</v>
      </c>
      <c r="H194" s="27"/>
      <c r="I194" s="27"/>
      <c r="J194" s="27"/>
      <c r="K194" s="27">
        <v>17.940927419354839</v>
      </c>
      <c r="L194" s="27">
        <f t="shared" si="24"/>
        <v>17.940927419354839</v>
      </c>
    </row>
    <row r="195" spans="1:13" s="36" customFormat="1" ht="30">
      <c r="A195" s="35"/>
      <c r="B195" s="38" t="s">
        <v>193</v>
      </c>
      <c r="C195" s="17"/>
      <c r="D195" s="17"/>
      <c r="E195" s="17">
        <v>156642</v>
      </c>
      <c r="F195" s="17"/>
      <c r="G195" s="27">
        <f t="shared" si="25"/>
        <v>156642</v>
      </c>
      <c r="H195" s="27"/>
      <c r="I195" s="27"/>
      <c r="J195" s="27">
        <v>242.12137096774191</v>
      </c>
      <c r="K195" s="27"/>
      <c r="L195" s="27">
        <f t="shared" si="24"/>
        <v>242.12137096774191</v>
      </c>
    </row>
    <row r="196" spans="1:13" s="36" customFormat="1">
      <c r="A196" s="35"/>
      <c r="B196" s="35" t="s">
        <v>194</v>
      </c>
      <c r="C196" s="17"/>
      <c r="D196" s="17"/>
      <c r="E196" s="17">
        <v>645021</v>
      </c>
      <c r="F196" s="17">
        <v>160752</v>
      </c>
      <c r="G196" s="27">
        <f t="shared" si="25"/>
        <v>805773</v>
      </c>
      <c r="H196" s="27"/>
      <c r="I196" s="27"/>
      <c r="J196" s="27">
        <v>997.00826612903222</v>
      </c>
      <c r="K196" s="27">
        <v>248.47419354838706</v>
      </c>
      <c r="L196" s="27">
        <f t="shared" si="24"/>
        <v>1245.4824596774192</v>
      </c>
    </row>
    <row r="197" spans="1:13" s="36" customFormat="1">
      <c r="A197" s="35"/>
      <c r="B197" s="35" t="s">
        <v>195</v>
      </c>
      <c r="C197" s="17"/>
      <c r="D197" s="17"/>
      <c r="E197" s="17">
        <v>17307</v>
      </c>
      <c r="F197" s="17"/>
      <c r="G197" s="27">
        <f t="shared" si="25"/>
        <v>17307</v>
      </c>
      <c r="H197" s="27"/>
      <c r="I197" s="27"/>
      <c r="J197" s="27">
        <v>26.751411290322579</v>
      </c>
      <c r="K197" s="27"/>
      <c r="L197" s="27">
        <f t="shared" si="24"/>
        <v>26.751411290322579</v>
      </c>
    </row>
    <row r="198" spans="1:13" s="36" customFormat="1">
      <c r="A198" s="35"/>
      <c r="B198" s="35" t="s">
        <v>196</v>
      </c>
      <c r="C198" s="17"/>
      <c r="D198" s="17"/>
      <c r="E198" s="17">
        <v>31012</v>
      </c>
      <c r="F198" s="17">
        <v>11649</v>
      </c>
      <c r="G198" s="27">
        <f t="shared" si="25"/>
        <v>42661</v>
      </c>
      <c r="H198" s="27"/>
      <c r="I198" s="27"/>
      <c r="J198" s="27">
        <v>47.935215053763436</v>
      </c>
      <c r="K198" s="27">
        <v>18.005846774193547</v>
      </c>
      <c r="L198" s="27">
        <f t="shared" si="24"/>
        <v>65.941061827956986</v>
      </c>
    </row>
    <row r="199" spans="1:13" s="36" customFormat="1">
      <c r="A199" s="45">
        <v>60</v>
      </c>
      <c r="B199" s="46" t="s">
        <v>100</v>
      </c>
      <c r="C199" s="47">
        <v>103225</v>
      </c>
      <c r="D199" s="47">
        <v>0</v>
      </c>
      <c r="E199" s="47">
        <v>3073086</v>
      </c>
      <c r="F199" s="47">
        <v>2148800</v>
      </c>
      <c r="G199" s="47">
        <f t="shared" si="25"/>
        <v>5325111</v>
      </c>
      <c r="H199" s="48">
        <v>159.55477150537635</v>
      </c>
      <c r="I199" s="48" t="s">
        <v>205</v>
      </c>
      <c r="J199" s="48">
        <v>4750.0657258064512</v>
      </c>
      <c r="K199" s="48">
        <v>3321.3978494623652</v>
      </c>
      <c r="L199" s="48">
        <f t="shared" si="24"/>
        <v>8231.0183467741917</v>
      </c>
    </row>
    <row r="200" spans="1:13" s="36" customFormat="1">
      <c r="A200" s="49"/>
      <c r="B200" s="50" t="s">
        <v>197</v>
      </c>
      <c r="C200" s="51"/>
      <c r="D200" s="51">
        <v>0</v>
      </c>
      <c r="E200" s="51">
        <v>2123290</v>
      </c>
      <c r="F200" s="51">
        <v>1431223</v>
      </c>
      <c r="G200" s="51">
        <f t="shared" si="25"/>
        <v>3554513</v>
      </c>
      <c r="H200" s="52"/>
      <c r="I200" s="52" t="s">
        <v>205</v>
      </c>
      <c r="J200" s="52">
        <v>3281.9670698924729</v>
      </c>
      <c r="K200" s="52">
        <v>2212.2398521505374</v>
      </c>
      <c r="L200" s="52">
        <f t="shared" si="24"/>
        <v>5494.2069220430103</v>
      </c>
    </row>
    <row r="201" spans="1:13" s="36" customFormat="1">
      <c r="A201" s="49"/>
      <c r="B201" s="50" t="s">
        <v>198</v>
      </c>
      <c r="C201" s="51">
        <v>103225</v>
      </c>
      <c r="D201" s="51"/>
      <c r="E201" s="51">
        <v>949796</v>
      </c>
      <c r="F201" s="51">
        <v>717577</v>
      </c>
      <c r="G201" s="51">
        <f t="shared" si="25"/>
        <v>1770598</v>
      </c>
      <c r="H201" s="52">
        <v>159.55477150537635</v>
      </c>
      <c r="I201" s="52"/>
      <c r="J201" s="52">
        <v>1468.0986559139783</v>
      </c>
      <c r="K201" s="52">
        <v>1109.1579973118278</v>
      </c>
      <c r="L201" s="52">
        <f t="shared" si="24"/>
        <v>2736.8114247311823</v>
      </c>
    </row>
    <row r="202" spans="1:13" s="36" customFormat="1">
      <c r="A202" s="53">
        <v>61</v>
      </c>
      <c r="B202" s="54" t="s">
        <v>102</v>
      </c>
      <c r="C202" s="55">
        <v>377560</v>
      </c>
      <c r="D202" s="55">
        <v>0</v>
      </c>
      <c r="E202" s="55">
        <v>672437</v>
      </c>
      <c r="F202" s="55">
        <v>718584</v>
      </c>
      <c r="G202" s="55">
        <f t="shared" si="25"/>
        <v>1768581</v>
      </c>
      <c r="H202" s="56">
        <v>583.5940860215054</v>
      </c>
      <c r="I202" s="56" t="s">
        <v>205</v>
      </c>
      <c r="J202" s="56">
        <v>1039.3851478494623</v>
      </c>
      <c r="K202" s="56">
        <v>1110.7145161290323</v>
      </c>
      <c r="L202" s="56">
        <f t="shared" si="24"/>
        <v>2733.6937499999999</v>
      </c>
    </row>
    <row r="203" spans="1:13" s="36" customFormat="1">
      <c r="A203" s="57"/>
      <c r="B203" s="58" t="s">
        <v>199</v>
      </c>
      <c r="C203" s="59">
        <v>377560</v>
      </c>
      <c r="D203" s="59"/>
      <c r="E203" s="59">
        <v>73968.070000000007</v>
      </c>
      <c r="F203" s="59">
        <v>86230.080000000002</v>
      </c>
      <c r="G203" s="59">
        <f>SUM(C203:F203)</f>
        <v>537758.15</v>
      </c>
      <c r="H203" s="9">
        <v>583.5940860215054</v>
      </c>
      <c r="I203" s="9"/>
      <c r="J203" s="9">
        <v>114.33236626344087</v>
      </c>
      <c r="K203" s="9">
        <v>133.28574193548386</v>
      </c>
      <c r="L203" s="9">
        <f t="shared" si="24"/>
        <v>831.21219422043021</v>
      </c>
    </row>
    <row r="204" spans="1:13" s="36" customFormat="1">
      <c r="A204" s="60"/>
      <c r="B204" s="58" t="s">
        <v>200</v>
      </c>
      <c r="C204" s="61"/>
      <c r="D204" s="61"/>
      <c r="E204" s="61">
        <v>598468.93000000005</v>
      </c>
      <c r="F204" s="61">
        <v>632353.92000000004</v>
      </c>
      <c r="G204" s="59">
        <f>SUM(C204:F204)</f>
        <v>1230822.8500000001</v>
      </c>
      <c r="H204" s="62"/>
      <c r="I204" s="62"/>
      <c r="J204" s="62">
        <v>925.05278158602152</v>
      </c>
      <c r="K204" s="62">
        <v>977.42877419354841</v>
      </c>
      <c r="L204" s="9">
        <f t="shared" si="24"/>
        <v>1902.48155577957</v>
      </c>
    </row>
    <row r="205" spans="1:13" s="36" customFormat="1">
      <c r="A205" s="63">
        <v>62</v>
      </c>
      <c r="B205" s="64" t="s">
        <v>103</v>
      </c>
      <c r="C205" s="65">
        <v>1252070</v>
      </c>
      <c r="D205" s="65">
        <v>0</v>
      </c>
      <c r="E205" s="65">
        <v>2752273</v>
      </c>
      <c r="F205" s="65">
        <v>1929408</v>
      </c>
      <c r="G205" s="65">
        <f>SUM(C205:F205)</f>
        <v>5933751</v>
      </c>
      <c r="H205" s="13">
        <v>1935.323252688172</v>
      </c>
      <c r="I205" s="13" t="s">
        <v>205</v>
      </c>
      <c r="J205" s="13">
        <v>4254.1854166666662</v>
      </c>
      <c r="K205" s="13">
        <v>2982.2838709677421</v>
      </c>
      <c r="L205" s="13">
        <f t="shared" si="24"/>
        <v>9171.79254032258</v>
      </c>
      <c r="M205" s="1"/>
    </row>
    <row r="206" spans="1:13">
      <c r="A206" s="66"/>
      <c r="B206" s="67" t="s">
        <v>201</v>
      </c>
      <c r="C206" s="68">
        <v>1252070</v>
      </c>
      <c r="D206" s="68">
        <v>0</v>
      </c>
      <c r="E206" s="68">
        <v>2752273</v>
      </c>
      <c r="F206" s="68">
        <v>1929408</v>
      </c>
      <c r="G206" s="68">
        <f>SUM(C206:F206)</f>
        <v>5933751</v>
      </c>
      <c r="H206" s="31">
        <v>1935.323252688172</v>
      </c>
      <c r="I206" s="31" t="s">
        <v>205</v>
      </c>
      <c r="J206" s="31">
        <v>4254.1854166666662</v>
      </c>
      <c r="K206" s="31">
        <v>2982.2838709677421</v>
      </c>
      <c r="L206" s="31">
        <f t="shared" si="24"/>
        <v>9171.79254032258</v>
      </c>
    </row>
    <row r="207" spans="1:13">
      <c r="B207" s="69" t="s">
        <v>105</v>
      </c>
      <c r="C207" s="70">
        <f>C7+C9+C11+C16+C19+C22+C27+C33+C35+C37+C40+C42+C45+C47+C49+C56+C58+C60+C62+C66+C68+C71+C74+C76+C79+C81+C88+C95+C97+C100+C102+C104+C106+C112+C114+C116+C119+C121+C123+C131+C133+C135+C137+C140+C142+C149+C153+C155+C157+C166+C168+C170+C172+C174+C178+C180+C189+C199+C202+C205+C110+C108</f>
        <v>25625599</v>
      </c>
      <c r="D207" s="70">
        <f t="shared" ref="D207:F207" si="26">D7+D9+D11+D16+D19+D22+D27+D33+D35+D37+D40+D42+D45+D47+D49+D56+D58+D60+D62+D66+D68+D71+D74+D76+D79+D81+D88+D95+D97+D100+D102+D104+D106+D112+D114+D116+D119+D121+D123+D131+D133+D135+D137+D140+D142+D149+D153+D155+D157+D166+D168+D170+D172+D174+D178+D180+D189+D199+D202+D205+D110+D108</f>
        <v>3438084</v>
      </c>
      <c r="E207" s="70">
        <f t="shared" si="26"/>
        <v>136488953.18040001</v>
      </c>
      <c r="F207" s="70">
        <f t="shared" si="26"/>
        <v>69700311.825399995</v>
      </c>
      <c r="G207" s="70">
        <f>G7+G9+G11+G16+G19+G22+G27+G33+G35+G37+G40+G42+G45+G47+G49+G56+G58+G60+G62+G66+G68+G71+G74+G76+G79+G81+G88+G95+G97+G100+G102+G104+G106+G112+G114+G116+G119+G121+G123+G131+G133+G135+G137+G140+G142+G149+G153+G155+G157+G166+G168+G170+G172+G174+G178+G180+G189+G199+G202+G205+G110+G108</f>
        <v>235252948.00579998</v>
      </c>
      <c r="H207" s="70">
        <f t="shared" ref="H207:I207" si="27">H7+H9+H11+H16+H19+H22+H27+H33+H35+H37+H40+H42+H45+H47+H49+H56+H58+H60+H62+H66+H68+H71+H74+H76+H79+H81+H88+H95+H97+H100+H102+H104+H106+H112+H114+H116+H119+H121+H123+H131+H133+H135+H137+H140+H142+H149+H153+H155+H157+H166+H168+H170+H172+H174+H178+H180+H189+H199+H202+H205+H110+H108</f>
        <v>39609.460819892483</v>
      </c>
      <c r="I207" s="70">
        <f t="shared" si="27"/>
        <v>5314.2427419354835</v>
      </c>
      <c r="J207" s="70">
        <f>J7+J9+J11+J16+J19+J22+J27+J33+J35+J37+J40+J42+J45+J47+J49+J56+J58+J60+J62+J66+J68+J71+J74+J76+J79+J81+J88+J95+J97+J100+J102+J104+J106+J112+J114+J116+J119+J121+J123+J131+J133+J135+J137+J140+J142+J149+J153+J155+J157+J166+J168+J170+J172+J174+J178+J180+J189+J199+J202+J205+J110+J108</f>
        <v>210970.82816862903</v>
      </c>
      <c r="K207" s="70">
        <f t="shared" ref="K207:L207" si="28">K7+K9+K11+K16+K19+K22+K27+K33+K35+K37+K40+K42+K45+K47+K49+K56+K58+K60+K62+K66+K68+K71+K74+K76+K79+K81+K88+K95+K97+K100+K102+K104+K106+K112+K114+K116+K119+K121+K123+K131+K133+K135+K137+K140+K142+K149+K153+K155+K157+K166+K168+K170+K172+K174+K178+K180+K189+K199+K202+K205+K110+K108</f>
        <v>107735.69704194891</v>
      </c>
      <c r="L207" s="70">
        <f t="shared" si="28"/>
        <v>363630.22877240577</v>
      </c>
    </row>
    <row r="208" spans="1:13">
      <c r="C208" s="2" t="s">
        <v>202</v>
      </c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</sheetData>
  <sheetProtection selectLockedCells="1" selectUnlockedCells="1"/>
  <mergeCells count="6">
    <mergeCell ref="B1:L1"/>
    <mergeCell ref="B2:L2"/>
    <mergeCell ref="A4:A6"/>
    <mergeCell ref="B4:B6"/>
    <mergeCell ref="C4:G5"/>
    <mergeCell ref="H4:L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2"/>
  <sheetViews>
    <sheetView zoomScale="90" zoomScaleNormal="90" workbookViewId="0">
      <pane xSplit="1" ySplit="6" topLeftCell="B7" activePane="bottomRight" state="frozen"/>
      <selection pane="topRight" activeCell="I1" sqref="I1"/>
      <selection pane="bottomLeft" activeCell="A29" sqref="A29"/>
      <selection pane="bottomRight" activeCell="Q31" sqref="Q31"/>
    </sheetView>
  </sheetViews>
  <sheetFormatPr defaultColWidth="9" defaultRowHeight="15"/>
  <cols>
    <col min="1" max="1" width="4.5703125" style="1" customWidth="1"/>
    <col min="2" max="2" width="49.42578125" style="1" customWidth="1"/>
    <col min="3" max="6" width="13.5703125" style="2" customWidth="1"/>
    <col min="7" max="12" width="13.5703125" style="1" customWidth="1"/>
    <col min="13" max="16384" width="9" style="1"/>
  </cols>
  <sheetData>
    <row r="1" spans="1:13" ht="15.7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3"/>
    </row>
    <row r="2" spans="1:13" ht="15.75">
      <c r="B2" s="101" t="s">
        <v>218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3"/>
    </row>
    <row r="3" spans="1:13">
      <c r="C3" s="4" t="s">
        <v>1</v>
      </c>
      <c r="D3" s="5"/>
      <c r="E3" s="5"/>
      <c r="F3" s="5"/>
      <c r="G3" s="5"/>
      <c r="H3" s="6"/>
      <c r="M3" s="7"/>
    </row>
    <row r="4" spans="1:13" ht="15" customHeight="1">
      <c r="A4" s="102" t="s">
        <v>2</v>
      </c>
      <c r="B4" s="103" t="s">
        <v>3</v>
      </c>
      <c r="C4" s="104" t="s">
        <v>4</v>
      </c>
      <c r="D4" s="104"/>
      <c r="E4" s="104"/>
      <c r="F4" s="104"/>
      <c r="G4" s="104"/>
      <c r="H4" s="104" t="s">
        <v>5</v>
      </c>
      <c r="I4" s="104"/>
      <c r="J4" s="104"/>
      <c r="K4" s="104"/>
      <c r="L4" s="104"/>
    </row>
    <row r="5" spans="1:13">
      <c r="A5" s="102"/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3">
      <c r="A6" s="102"/>
      <c r="B6" s="103"/>
      <c r="C6" s="8" t="s">
        <v>6</v>
      </c>
      <c r="D6" s="8" t="s">
        <v>7</v>
      </c>
      <c r="E6" s="8" t="s">
        <v>8</v>
      </c>
      <c r="F6" s="8" t="s">
        <v>9</v>
      </c>
      <c r="G6" s="94" t="s">
        <v>10</v>
      </c>
      <c r="H6" s="94" t="s">
        <v>6</v>
      </c>
      <c r="I6" s="94" t="s">
        <v>7</v>
      </c>
      <c r="J6" s="94" t="s">
        <v>8</v>
      </c>
      <c r="K6" s="94" t="s">
        <v>9</v>
      </c>
      <c r="L6" s="94" t="s">
        <v>10</v>
      </c>
    </row>
    <row r="7" spans="1:13" s="14" customFormat="1">
      <c r="A7" s="10">
        <v>1</v>
      </c>
      <c r="B7" s="11" t="s">
        <v>203</v>
      </c>
      <c r="C7" s="12">
        <v>124796</v>
      </c>
      <c r="D7" s="12">
        <v>0</v>
      </c>
      <c r="E7" s="12">
        <v>137663</v>
      </c>
      <c r="F7" s="12">
        <v>0</v>
      </c>
      <c r="G7" s="12">
        <f>SUM(C7:F7)</f>
        <v>262459</v>
      </c>
      <c r="H7" s="13">
        <v>192.8970430107527</v>
      </c>
      <c r="I7" s="13" t="s">
        <v>205</v>
      </c>
      <c r="J7" s="13">
        <v>212.78555107526881</v>
      </c>
      <c r="K7" s="13" t="s">
        <v>205</v>
      </c>
      <c r="L7" s="13">
        <f>H7+I7+J7+K7</f>
        <v>405.68259408602148</v>
      </c>
    </row>
    <row r="8" spans="1:13" s="14" customFormat="1">
      <c r="A8" s="15"/>
      <c r="B8" s="16" t="s">
        <v>204</v>
      </c>
      <c r="C8" s="17"/>
      <c r="D8" s="17"/>
      <c r="E8" s="17">
        <v>137663</v>
      </c>
      <c r="F8" s="17"/>
      <c r="G8" s="17">
        <f t="shared" ref="G8:L10" si="0">G7</f>
        <v>262459</v>
      </c>
      <c r="H8" s="17"/>
      <c r="I8" s="17"/>
      <c r="J8" s="17">
        <v>212.78555107526881</v>
      </c>
      <c r="K8" s="17"/>
      <c r="L8" s="17">
        <f t="shared" si="0"/>
        <v>405.68259408602148</v>
      </c>
    </row>
    <row r="9" spans="1:13" s="14" customFormat="1">
      <c r="A9" s="10">
        <v>2</v>
      </c>
      <c r="B9" s="11" t="s">
        <v>11</v>
      </c>
      <c r="C9" s="12">
        <v>784325</v>
      </c>
      <c r="D9" s="12">
        <v>214968</v>
      </c>
      <c r="E9" s="12">
        <v>2058879</v>
      </c>
      <c r="F9" s="12">
        <v>604746</v>
      </c>
      <c r="G9" s="12">
        <f>SUM(C9:F9)</f>
        <v>3662918</v>
      </c>
      <c r="H9" s="13">
        <v>1212.3303091397847</v>
      </c>
      <c r="I9" s="13">
        <v>332.27580645161288</v>
      </c>
      <c r="J9" s="13">
        <v>3182.4070564516128</v>
      </c>
      <c r="K9" s="13">
        <v>934.75524193548381</v>
      </c>
      <c r="L9" s="13">
        <f>H9+I9+J9+K9</f>
        <v>5661.7684139784942</v>
      </c>
    </row>
    <row r="10" spans="1:13" s="14" customFormat="1">
      <c r="A10" s="15"/>
      <c r="B10" s="16" t="s">
        <v>13</v>
      </c>
      <c r="C10" s="17">
        <v>784325</v>
      </c>
      <c r="D10" s="17">
        <v>214968</v>
      </c>
      <c r="E10" s="17">
        <v>2058879</v>
      </c>
      <c r="F10" s="17">
        <v>604746</v>
      </c>
      <c r="G10" s="17">
        <f t="shared" si="0"/>
        <v>3662918</v>
      </c>
      <c r="H10" s="17">
        <v>1212.3303091397847</v>
      </c>
      <c r="I10" s="17"/>
      <c r="J10" s="17">
        <v>3182.4070564516128</v>
      </c>
      <c r="K10" s="17">
        <v>934.75524193548381</v>
      </c>
      <c r="L10" s="17">
        <f t="shared" si="0"/>
        <v>5661.7684139784942</v>
      </c>
    </row>
    <row r="11" spans="1:13" s="14" customFormat="1">
      <c r="A11" s="18">
        <v>3</v>
      </c>
      <c r="B11" s="19" t="s">
        <v>12</v>
      </c>
      <c r="C11" s="20">
        <v>0</v>
      </c>
      <c r="D11" s="20">
        <v>0</v>
      </c>
      <c r="E11" s="20">
        <v>552648</v>
      </c>
      <c r="F11" s="20">
        <v>805676</v>
      </c>
      <c r="G11" s="20">
        <f>SUM(C11:F11)</f>
        <v>1358324</v>
      </c>
      <c r="H11" s="21" t="s">
        <v>205</v>
      </c>
      <c r="I11" s="21" t="s">
        <v>205</v>
      </c>
      <c r="J11" s="21">
        <v>854.22741935483862</v>
      </c>
      <c r="K11" s="21">
        <v>1245.3325268817205</v>
      </c>
      <c r="L11" s="21">
        <f t="shared" ref="L11:L33" si="1">H11+I11+J11+K11</f>
        <v>2099.559946236559</v>
      </c>
    </row>
    <row r="12" spans="1:13" s="14" customFormat="1">
      <c r="A12" s="16"/>
      <c r="B12" s="16" t="s">
        <v>16</v>
      </c>
      <c r="C12" s="17"/>
      <c r="D12" s="17"/>
      <c r="E12" s="17">
        <v>30395.64</v>
      </c>
      <c r="F12" s="17">
        <v>402838</v>
      </c>
      <c r="G12" s="17">
        <f>E12+F12</f>
        <v>433233.64</v>
      </c>
      <c r="H12" s="17"/>
      <c r="I12" s="17"/>
      <c r="J12" s="17">
        <v>46.982508064516125</v>
      </c>
      <c r="K12" s="17">
        <v>622.66626344086023</v>
      </c>
      <c r="L12" s="17">
        <f t="shared" si="1"/>
        <v>669.64877150537632</v>
      </c>
    </row>
    <row r="13" spans="1:13" s="14" customFormat="1">
      <c r="A13" s="16"/>
      <c r="B13" s="16" t="s">
        <v>18</v>
      </c>
      <c r="C13" s="17"/>
      <c r="D13" s="17"/>
      <c r="E13" s="17">
        <v>320535.83999999997</v>
      </c>
      <c r="F13" s="17">
        <v>394781.24</v>
      </c>
      <c r="G13" s="17">
        <f>E13+F13</f>
        <v>715317.08</v>
      </c>
      <c r="H13" s="17"/>
      <c r="I13" s="17"/>
      <c r="J13" s="17">
        <v>495.45190322580635</v>
      </c>
      <c r="K13" s="17">
        <v>610.21293817204298</v>
      </c>
      <c r="L13" s="17">
        <f t="shared" si="1"/>
        <v>1105.6648413978494</v>
      </c>
    </row>
    <row r="14" spans="1:13" s="14" customFormat="1">
      <c r="A14" s="16"/>
      <c r="B14" s="16" t="s">
        <v>20</v>
      </c>
      <c r="C14" s="17"/>
      <c r="D14" s="17"/>
      <c r="E14" s="17">
        <v>60791.28</v>
      </c>
      <c r="F14" s="17">
        <v>8056.76</v>
      </c>
      <c r="G14" s="17">
        <f>E14+F14</f>
        <v>68848.039999999994</v>
      </c>
      <c r="H14" s="17"/>
      <c r="I14" s="17"/>
      <c r="J14" s="17">
        <v>93.96501612903225</v>
      </c>
      <c r="K14" s="17">
        <v>12.453325268817204</v>
      </c>
      <c r="L14" s="17">
        <f t="shared" si="1"/>
        <v>106.41834139784946</v>
      </c>
    </row>
    <row r="15" spans="1:13" s="14" customFormat="1">
      <c r="A15" s="22"/>
      <c r="B15" s="22" t="s">
        <v>22</v>
      </c>
      <c r="C15" s="17"/>
      <c r="D15" s="17"/>
      <c r="E15" s="17">
        <v>140925.24</v>
      </c>
      <c r="F15" s="17"/>
      <c r="G15" s="17">
        <f>E15+F15</f>
        <v>140925.24</v>
      </c>
      <c r="H15" s="17"/>
      <c r="I15" s="17"/>
      <c r="J15" s="17">
        <v>217.82799193548385</v>
      </c>
      <c r="K15" s="17"/>
      <c r="L15" s="17">
        <f t="shared" si="1"/>
        <v>217.82799193548385</v>
      </c>
    </row>
    <row r="16" spans="1:13" s="14" customFormat="1">
      <c r="A16" s="23">
        <v>4</v>
      </c>
      <c r="B16" s="24" t="s">
        <v>14</v>
      </c>
      <c r="C16" s="25">
        <v>2170666</v>
      </c>
      <c r="D16" s="25">
        <v>0</v>
      </c>
      <c r="E16" s="25">
        <v>1373673</v>
      </c>
      <c r="F16" s="25">
        <v>1484357</v>
      </c>
      <c r="G16" s="25">
        <f>SUM(C16:F16)</f>
        <v>5028696</v>
      </c>
      <c r="H16" s="26">
        <v>3355.1961021505376</v>
      </c>
      <c r="I16" s="26" t="s">
        <v>205</v>
      </c>
      <c r="J16" s="26">
        <v>2123.2848790322578</v>
      </c>
      <c r="K16" s="26">
        <v>2294.3690188172041</v>
      </c>
      <c r="L16" s="26">
        <f t="shared" si="1"/>
        <v>7772.8499999999995</v>
      </c>
    </row>
    <row r="17" spans="1:12" s="14" customFormat="1">
      <c r="A17" s="16"/>
      <c r="B17" s="16" t="s">
        <v>25</v>
      </c>
      <c r="C17" s="17"/>
      <c r="D17" s="17"/>
      <c r="E17" s="17">
        <v>1373673</v>
      </c>
      <c r="F17" s="17">
        <v>1484357</v>
      </c>
      <c r="G17" s="17">
        <f>F17+E17</f>
        <v>2858030</v>
      </c>
      <c r="H17" s="17"/>
      <c r="I17" s="17"/>
      <c r="J17" s="17">
        <v>2123.2848790322578</v>
      </c>
      <c r="K17" s="17">
        <v>2294.3690188172041</v>
      </c>
      <c r="L17" s="17">
        <f t="shared" si="1"/>
        <v>4417.6538978494618</v>
      </c>
    </row>
    <row r="18" spans="1:12" s="14" customFormat="1">
      <c r="A18" s="16"/>
      <c r="B18" s="16" t="s">
        <v>209</v>
      </c>
      <c r="C18" s="17">
        <v>2170666</v>
      </c>
      <c r="D18" s="17"/>
      <c r="E18" s="17"/>
      <c r="F18" s="17"/>
      <c r="G18" s="17">
        <f>C18</f>
        <v>2170666</v>
      </c>
      <c r="H18" s="17">
        <v>3355.1961021505376</v>
      </c>
      <c r="I18" s="17"/>
      <c r="J18" s="17"/>
      <c r="K18" s="17"/>
      <c r="L18" s="17"/>
    </row>
    <row r="19" spans="1:12" s="14" customFormat="1">
      <c r="A19" s="23">
        <v>5</v>
      </c>
      <c r="B19" s="24" t="s">
        <v>15</v>
      </c>
      <c r="C19" s="25">
        <v>736718</v>
      </c>
      <c r="D19" s="25">
        <v>7220</v>
      </c>
      <c r="E19" s="25">
        <v>2076619</v>
      </c>
      <c r="F19" s="25">
        <v>879522</v>
      </c>
      <c r="G19" s="25">
        <f>SUM(C19:F19)</f>
        <v>3700079</v>
      </c>
      <c r="H19" s="26">
        <v>1138.7442204301076</v>
      </c>
      <c r="I19" s="26">
        <v>11.15994623655914</v>
      </c>
      <c r="J19" s="26">
        <v>3209.8277553763442</v>
      </c>
      <c r="K19" s="26">
        <v>1359.4762096774193</v>
      </c>
      <c r="L19" s="26">
        <f t="shared" si="1"/>
        <v>5719.2081317204302</v>
      </c>
    </row>
    <row r="20" spans="1:12" s="14" customFormat="1">
      <c r="A20" s="16"/>
      <c r="B20" s="16" t="s">
        <v>28</v>
      </c>
      <c r="C20" s="17">
        <v>736718</v>
      </c>
      <c r="D20" s="17">
        <v>7220</v>
      </c>
      <c r="E20" s="17"/>
      <c r="F20" s="17"/>
      <c r="G20" s="17">
        <f>SUM(C20:F20)</f>
        <v>743938</v>
      </c>
      <c r="H20" s="17">
        <v>1138.7442204301076</v>
      </c>
      <c r="I20" s="17"/>
      <c r="J20" s="17" t="s">
        <v>205</v>
      </c>
      <c r="K20" s="17" t="s">
        <v>205</v>
      </c>
      <c r="L20" s="17">
        <f t="shared" si="1"/>
        <v>1138.7442204301076</v>
      </c>
    </row>
    <row r="21" spans="1:12" s="14" customFormat="1">
      <c r="A21" s="16"/>
      <c r="B21" s="16" t="s">
        <v>30</v>
      </c>
      <c r="C21" s="17"/>
      <c r="D21" s="17"/>
      <c r="E21" s="17">
        <v>2076619</v>
      </c>
      <c r="F21" s="17">
        <v>879522</v>
      </c>
      <c r="G21" s="17">
        <f t="shared" ref="G21:G33" si="2">SUM(C21:F21)</f>
        <v>2956141</v>
      </c>
      <c r="H21" s="17"/>
      <c r="I21" s="17"/>
      <c r="J21" s="17">
        <v>3209.8277553763442</v>
      </c>
      <c r="K21" s="17">
        <v>1359.4762096774193</v>
      </c>
      <c r="L21" s="17">
        <f t="shared" si="1"/>
        <v>4569.303965053763</v>
      </c>
    </row>
    <row r="22" spans="1:12" s="14" customFormat="1">
      <c r="A22" s="23">
        <v>6</v>
      </c>
      <c r="B22" s="24" t="s">
        <v>17</v>
      </c>
      <c r="C22" s="25">
        <v>349893</v>
      </c>
      <c r="D22" s="25">
        <v>300775</v>
      </c>
      <c r="E22" s="25">
        <v>5848380</v>
      </c>
      <c r="F22" s="25">
        <v>2533292</v>
      </c>
      <c r="G22" s="25">
        <f t="shared" si="2"/>
        <v>9032340</v>
      </c>
      <c r="H22" s="26">
        <v>540.82923387096776</v>
      </c>
      <c r="I22" s="26">
        <v>464.90759408602145</v>
      </c>
      <c r="J22" s="26">
        <v>9039.8346774193542</v>
      </c>
      <c r="K22" s="26">
        <v>3915.7067204301075</v>
      </c>
      <c r="L22" s="26">
        <f t="shared" si="1"/>
        <v>13961.278225806451</v>
      </c>
    </row>
    <row r="23" spans="1:12" s="14" customFormat="1">
      <c r="A23" s="16"/>
      <c r="B23" s="16" t="s">
        <v>33</v>
      </c>
      <c r="C23" s="17">
        <v>349893</v>
      </c>
      <c r="D23" s="17">
        <v>300775</v>
      </c>
      <c r="E23" s="17">
        <v>1871482</v>
      </c>
      <c r="F23" s="17">
        <v>151997</v>
      </c>
      <c r="G23" s="17">
        <f t="shared" si="2"/>
        <v>2674147</v>
      </c>
      <c r="H23" s="17">
        <v>540.82923387096776</v>
      </c>
      <c r="I23" s="17">
        <v>464.90759408602145</v>
      </c>
      <c r="J23" s="17">
        <v>2892.7477150537629</v>
      </c>
      <c r="K23" s="17">
        <v>234.94159946236559</v>
      </c>
      <c r="L23" s="17">
        <f t="shared" si="1"/>
        <v>4133.4261424731176</v>
      </c>
    </row>
    <row r="24" spans="1:12" s="14" customFormat="1">
      <c r="A24" s="16"/>
      <c r="B24" s="16" t="s">
        <v>35</v>
      </c>
      <c r="C24" s="17"/>
      <c r="D24" s="17"/>
      <c r="E24" s="17">
        <v>1696030</v>
      </c>
      <c r="F24" s="17">
        <v>1317312</v>
      </c>
      <c r="G24" s="17">
        <f t="shared" si="2"/>
        <v>3013342</v>
      </c>
      <c r="H24" s="17"/>
      <c r="I24" s="17"/>
      <c r="J24" s="17">
        <v>2621.551747311828</v>
      </c>
      <c r="K24" s="17">
        <v>2036.1677419354837</v>
      </c>
      <c r="L24" s="17">
        <f t="shared" si="1"/>
        <v>4657.7194892473117</v>
      </c>
    </row>
    <row r="25" spans="1:12" s="14" customFormat="1">
      <c r="A25" s="16"/>
      <c r="B25" s="16" t="s">
        <v>37</v>
      </c>
      <c r="C25" s="17"/>
      <c r="D25" s="17"/>
      <c r="E25" s="17">
        <v>1929965</v>
      </c>
      <c r="F25" s="17">
        <v>683989</v>
      </c>
      <c r="G25" s="17">
        <f t="shared" si="2"/>
        <v>2613954</v>
      </c>
      <c r="H25" s="17"/>
      <c r="I25" s="17"/>
      <c r="J25" s="17">
        <v>2983.1448252688169</v>
      </c>
      <c r="K25" s="17">
        <v>1057.2410618279569</v>
      </c>
      <c r="L25" s="17">
        <f t="shared" si="1"/>
        <v>4040.3858870967738</v>
      </c>
    </row>
    <row r="26" spans="1:12" s="14" customFormat="1" ht="15.75" customHeight="1">
      <c r="A26" s="16"/>
      <c r="B26" s="16" t="s">
        <v>39</v>
      </c>
      <c r="C26" s="17"/>
      <c r="D26" s="17"/>
      <c r="E26" s="17">
        <v>350903</v>
      </c>
      <c r="F26" s="17">
        <v>379994</v>
      </c>
      <c r="G26" s="17">
        <f t="shared" si="2"/>
        <v>730897</v>
      </c>
      <c r="H26" s="17"/>
      <c r="I26" s="17"/>
      <c r="J26" s="17">
        <v>542.39038978494614</v>
      </c>
      <c r="K26" s="17">
        <v>587.35631720430104</v>
      </c>
      <c r="L26" s="17">
        <f t="shared" si="1"/>
        <v>1129.7467069892473</v>
      </c>
    </row>
    <row r="27" spans="1:12" s="14" customFormat="1">
      <c r="A27" s="23">
        <v>7</v>
      </c>
      <c r="B27" s="24" t="s">
        <v>19</v>
      </c>
      <c r="C27" s="25">
        <v>0</v>
      </c>
      <c r="D27" s="25">
        <v>0</v>
      </c>
      <c r="E27" s="25">
        <v>1005588</v>
      </c>
      <c r="F27" s="25">
        <v>1011137</v>
      </c>
      <c r="G27" s="25">
        <f t="shared" si="2"/>
        <v>2016725</v>
      </c>
      <c r="H27" s="26" t="s">
        <v>205</v>
      </c>
      <c r="I27" s="26" t="s">
        <v>205</v>
      </c>
      <c r="J27" s="26">
        <v>1554.3362903225805</v>
      </c>
      <c r="K27" s="26">
        <v>1562.913373655914</v>
      </c>
      <c r="L27" s="26">
        <f t="shared" si="1"/>
        <v>3117.2496639784945</v>
      </c>
    </row>
    <row r="28" spans="1:12" s="14" customFormat="1">
      <c r="A28" s="16"/>
      <c r="B28" s="16" t="s">
        <v>42</v>
      </c>
      <c r="C28" s="17">
        <v>0</v>
      </c>
      <c r="D28" s="17"/>
      <c r="E28" s="17">
        <v>47262.635999999999</v>
      </c>
      <c r="F28" s="17">
        <v>70779.590000000011</v>
      </c>
      <c r="G28" s="17">
        <f t="shared" si="2"/>
        <v>118042.22600000001</v>
      </c>
      <c r="H28" s="17" t="s">
        <v>205</v>
      </c>
      <c r="I28" s="17"/>
      <c r="J28" s="17">
        <v>73.05380564516129</v>
      </c>
      <c r="K28" s="17">
        <v>109.403936155914</v>
      </c>
      <c r="L28" s="17">
        <f t="shared" si="1"/>
        <v>182.45774180107529</v>
      </c>
    </row>
    <row r="29" spans="1:12" s="14" customFormat="1">
      <c r="A29" s="16"/>
      <c r="B29" s="16" t="s">
        <v>44</v>
      </c>
      <c r="C29" s="17"/>
      <c r="D29" s="17"/>
      <c r="E29" s="17">
        <v>338883.15600000002</v>
      </c>
      <c r="F29" s="17">
        <v>270984.71600000001</v>
      </c>
      <c r="G29" s="17">
        <f t="shared" si="2"/>
        <v>609867.87199999997</v>
      </c>
      <c r="H29" s="17"/>
      <c r="I29" s="17"/>
      <c r="J29" s="17">
        <v>523.81132983870964</v>
      </c>
      <c r="K29" s="17">
        <v>418.86078413978498</v>
      </c>
      <c r="L29" s="17">
        <f t="shared" si="1"/>
        <v>942.67211397849462</v>
      </c>
    </row>
    <row r="30" spans="1:12" s="14" customFormat="1">
      <c r="A30" s="16"/>
      <c r="B30" s="16" t="s">
        <v>46</v>
      </c>
      <c r="C30" s="17"/>
      <c r="D30" s="17"/>
      <c r="E30" s="17">
        <v>56312.928</v>
      </c>
      <c r="F30" s="17">
        <v>34378.658000000003</v>
      </c>
      <c r="G30" s="17">
        <f t="shared" si="2"/>
        <v>90691.58600000001</v>
      </c>
      <c r="H30" s="17"/>
      <c r="I30" s="17"/>
      <c r="J30" s="17">
        <v>87.042832258064507</v>
      </c>
      <c r="K30" s="17">
        <v>53.139054704301081</v>
      </c>
      <c r="L30" s="17">
        <f t="shared" si="1"/>
        <v>140.18188696236558</v>
      </c>
    </row>
    <row r="31" spans="1:12" s="14" customFormat="1">
      <c r="A31" s="16"/>
      <c r="B31" s="16" t="s">
        <v>48</v>
      </c>
      <c r="C31" s="17"/>
      <c r="D31" s="17"/>
      <c r="E31" s="17">
        <v>17094.996000000003</v>
      </c>
      <c r="F31" s="17">
        <v>24267.288</v>
      </c>
      <c r="G31" s="17">
        <f t="shared" si="2"/>
        <v>41362.284</v>
      </c>
      <c r="H31" s="17"/>
      <c r="I31" s="17"/>
      <c r="J31" s="17">
        <v>26.423716935483874</v>
      </c>
      <c r="K31" s="17">
        <v>37.509920967741934</v>
      </c>
      <c r="L31" s="17">
        <f t="shared" si="1"/>
        <v>63.933637903225808</v>
      </c>
    </row>
    <row r="32" spans="1:12" s="14" customFormat="1">
      <c r="A32" s="16"/>
      <c r="B32" s="16" t="s">
        <v>50</v>
      </c>
      <c r="C32" s="17"/>
      <c r="D32" s="17"/>
      <c r="E32" s="17">
        <v>546034.2840000001</v>
      </c>
      <c r="F32" s="17">
        <v>610726.74799999991</v>
      </c>
      <c r="G32" s="17">
        <f t="shared" si="2"/>
        <v>1156761.0320000001</v>
      </c>
      <c r="H32" s="17"/>
      <c r="I32" s="17"/>
      <c r="J32" s="17">
        <v>844.0046056451614</v>
      </c>
      <c r="K32" s="17">
        <v>943.99967768817191</v>
      </c>
      <c r="L32" s="17">
        <f t="shared" si="1"/>
        <v>1788.0042833333332</v>
      </c>
    </row>
    <row r="33" spans="1:12" s="14" customFormat="1">
      <c r="A33" s="23">
        <v>8</v>
      </c>
      <c r="B33" s="24" t="s">
        <v>21</v>
      </c>
      <c r="C33" s="25">
        <v>966983</v>
      </c>
      <c r="D33" s="25">
        <v>0</v>
      </c>
      <c r="E33" s="25">
        <v>1907257</v>
      </c>
      <c r="F33" s="25">
        <v>2074835</v>
      </c>
      <c r="G33" s="25">
        <f t="shared" si="2"/>
        <v>4949075</v>
      </c>
      <c r="H33" s="26">
        <v>1494.6645833333332</v>
      </c>
      <c r="I33" s="26" t="s">
        <v>205</v>
      </c>
      <c r="J33" s="26">
        <v>2948.0450940860214</v>
      </c>
      <c r="K33" s="26">
        <v>3207.0702284946237</v>
      </c>
      <c r="L33" s="26">
        <f t="shared" si="1"/>
        <v>7649.7799059139779</v>
      </c>
    </row>
    <row r="34" spans="1:12" s="14" customFormat="1" ht="14.25" customHeight="1">
      <c r="A34" s="16"/>
      <c r="B34" s="16" t="s">
        <v>53</v>
      </c>
      <c r="C34" s="17">
        <v>966983</v>
      </c>
      <c r="D34" s="17"/>
      <c r="E34" s="17">
        <v>1907257</v>
      </c>
      <c r="F34" s="17">
        <v>2074835</v>
      </c>
      <c r="G34" s="17">
        <f t="shared" ref="G34:L34" si="3">G33</f>
        <v>4949075</v>
      </c>
      <c r="H34" s="17">
        <v>1494.6645833333332</v>
      </c>
      <c r="I34" s="17"/>
      <c r="J34" s="17">
        <v>2948.0450940860214</v>
      </c>
      <c r="K34" s="17">
        <v>3207.0702284946237</v>
      </c>
      <c r="L34" s="17">
        <f t="shared" si="3"/>
        <v>7649.7799059139779</v>
      </c>
    </row>
    <row r="35" spans="1:12" s="14" customFormat="1">
      <c r="A35" s="23">
        <v>9</v>
      </c>
      <c r="B35" s="24" t="s">
        <v>23</v>
      </c>
      <c r="C35" s="25">
        <v>0</v>
      </c>
      <c r="D35" s="25">
        <v>0</v>
      </c>
      <c r="E35" s="25">
        <v>2116219</v>
      </c>
      <c r="F35" s="25">
        <v>739672</v>
      </c>
      <c r="G35" s="25">
        <f>SUM(C35:F35)</f>
        <v>2855891</v>
      </c>
      <c r="H35" s="26" t="s">
        <v>205</v>
      </c>
      <c r="I35" s="26" t="s">
        <v>205</v>
      </c>
      <c r="J35" s="26">
        <v>3271.0374327956988</v>
      </c>
      <c r="K35" s="26">
        <v>1143.3102150537634</v>
      </c>
      <c r="L35" s="26">
        <f>H35+I35+J35+K35</f>
        <v>4414.3476478494622</v>
      </c>
    </row>
    <row r="36" spans="1:12" s="14" customFormat="1">
      <c r="A36" s="16"/>
      <c r="B36" s="16" t="s">
        <v>56</v>
      </c>
      <c r="C36" s="17"/>
      <c r="D36" s="17"/>
      <c r="E36" s="17">
        <v>2116219</v>
      </c>
      <c r="F36" s="17">
        <v>739672</v>
      </c>
      <c r="G36" s="17">
        <f>G35</f>
        <v>2855891</v>
      </c>
      <c r="H36" s="17"/>
      <c r="I36" s="17"/>
      <c r="J36" s="17">
        <v>3271.0374327956988</v>
      </c>
      <c r="K36" s="17">
        <v>1143.3102150537634</v>
      </c>
      <c r="L36" s="17">
        <f>K36+J36</f>
        <v>4414.3476478494622</v>
      </c>
    </row>
    <row r="37" spans="1:12" s="14" customFormat="1">
      <c r="A37" s="23">
        <v>10</v>
      </c>
      <c r="B37" s="24" t="s">
        <v>24</v>
      </c>
      <c r="C37" s="25">
        <v>2235022</v>
      </c>
      <c r="D37" s="25">
        <v>584376</v>
      </c>
      <c r="E37" s="25">
        <v>2430010</v>
      </c>
      <c r="F37" s="25">
        <v>1042367</v>
      </c>
      <c r="G37" s="25">
        <f t="shared" ref="G37" si="4">SUM(C37:F37)</f>
        <v>6291775</v>
      </c>
      <c r="H37" s="26">
        <v>3454.6711021505375</v>
      </c>
      <c r="I37" s="26">
        <v>903.26935483870966</v>
      </c>
      <c r="J37" s="26">
        <v>3756.0638440860212</v>
      </c>
      <c r="K37" s="26">
        <v>1611.1855510752689</v>
      </c>
      <c r="L37" s="26">
        <f t="shared" ref="L37:L45" si="5">H37+I37+J37+K37</f>
        <v>9725.1898521505373</v>
      </c>
    </row>
    <row r="38" spans="1:12" s="14" customFormat="1">
      <c r="A38" s="16"/>
      <c r="B38" s="16" t="s">
        <v>59</v>
      </c>
      <c r="C38" s="17">
        <v>2235022</v>
      </c>
      <c r="D38" s="17">
        <v>584376</v>
      </c>
      <c r="E38" s="17">
        <v>2430010</v>
      </c>
      <c r="F38" s="17">
        <v>1042367</v>
      </c>
      <c r="G38" s="17">
        <f>SUM(C38:F38)</f>
        <v>6291775</v>
      </c>
      <c r="H38" s="17"/>
      <c r="I38" s="17"/>
      <c r="J38" s="17">
        <v>3756.0638440860212</v>
      </c>
      <c r="K38" s="17">
        <v>1611.1855510752689</v>
      </c>
      <c r="L38" s="17">
        <f t="shared" si="5"/>
        <v>5367.2493951612905</v>
      </c>
    </row>
    <row r="39" spans="1:12" s="14" customFormat="1">
      <c r="A39" s="16"/>
      <c r="B39" s="16" t="s">
        <v>209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 s="14" customFormat="1">
      <c r="A40" s="23">
        <v>11</v>
      </c>
      <c r="B40" s="24" t="s">
        <v>26</v>
      </c>
      <c r="C40" s="25">
        <v>0</v>
      </c>
      <c r="D40" s="25">
        <v>55270</v>
      </c>
      <c r="E40" s="25">
        <v>1054075</v>
      </c>
      <c r="F40" s="25">
        <v>1576360</v>
      </c>
      <c r="G40" s="25">
        <f>SUM(C40:F40)</f>
        <v>2685705</v>
      </c>
      <c r="H40" s="26" t="s">
        <v>205</v>
      </c>
      <c r="I40" s="26">
        <v>85.430779569892465</v>
      </c>
      <c r="J40" s="26">
        <v>1629.2825940860214</v>
      </c>
      <c r="K40" s="26">
        <v>2436.5779569892475</v>
      </c>
      <c r="L40" s="26">
        <f t="shared" si="5"/>
        <v>4151.291330645161</v>
      </c>
    </row>
    <row r="41" spans="1:12" s="14" customFormat="1">
      <c r="A41" s="16"/>
      <c r="B41" s="16" t="s">
        <v>68</v>
      </c>
      <c r="C41" s="17"/>
      <c r="D41" s="17">
        <v>55270</v>
      </c>
      <c r="E41" s="17">
        <v>1054075</v>
      </c>
      <c r="F41" s="17">
        <v>1576360</v>
      </c>
      <c r="G41" s="17">
        <f>C41+D41+E41+F41</f>
        <v>2685705</v>
      </c>
      <c r="H41" s="17"/>
      <c r="I41" s="17">
        <v>85.430779569892465</v>
      </c>
      <c r="J41" s="17">
        <v>1629.2825940860214</v>
      </c>
      <c r="K41" s="17">
        <v>2436.5779569892475</v>
      </c>
      <c r="L41" s="17">
        <f t="shared" si="5"/>
        <v>4151.291330645161</v>
      </c>
    </row>
    <row r="42" spans="1:12" s="14" customFormat="1">
      <c r="A42" s="23">
        <v>12</v>
      </c>
      <c r="B42" s="24" t="s">
        <v>27</v>
      </c>
      <c r="C42" s="25">
        <v>7980794</v>
      </c>
      <c r="D42" s="25">
        <v>1686420</v>
      </c>
      <c r="E42" s="25">
        <v>24757281</v>
      </c>
      <c r="F42" s="25">
        <v>5268212</v>
      </c>
      <c r="G42" s="25">
        <f t="shared" ref="G42:G44" si="6">SUM(C42:F42)</f>
        <v>39692707</v>
      </c>
      <c r="H42" s="28">
        <v>12335.904704301074</v>
      </c>
      <c r="I42" s="28">
        <v>2606.697580645161</v>
      </c>
      <c r="J42" s="26">
        <v>38267.302620967741</v>
      </c>
      <c r="K42" s="26">
        <v>8143.0696236559133</v>
      </c>
      <c r="L42" s="26">
        <f t="shared" si="5"/>
        <v>61352.974529569896</v>
      </c>
    </row>
    <row r="43" spans="1:12" s="14" customFormat="1">
      <c r="A43" s="22"/>
      <c r="B43" s="22" t="s">
        <v>71</v>
      </c>
      <c r="C43" s="17">
        <v>7721279</v>
      </c>
      <c r="D43" s="17">
        <v>1686420</v>
      </c>
      <c r="E43" s="17">
        <v>24757281</v>
      </c>
      <c r="F43" s="17">
        <v>5268212</v>
      </c>
      <c r="G43" s="17">
        <f>G42-G44</f>
        <v>39433192</v>
      </c>
      <c r="H43" s="17">
        <v>11934.772647849461</v>
      </c>
      <c r="I43" s="17">
        <v>2606.697580645161</v>
      </c>
      <c r="J43" s="17">
        <v>38267.302620967741</v>
      </c>
      <c r="K43" s="17">
        <v>8143.0696236559133</v>
      </c>
      <c r="L43" s="17">
        <f t="shared" si="5"/>
        <v>60951.842473118275</v>
      </c>
    </row>
    <row r="44" spans="1:12" s="14" customFormat="1">
      <c r="A44" s="22"/>
      <c r="B44" s="22" t="s">
        <v>73</v>
      </c>
      <c r="C44" s="17">
        <v>259515</v>
      </c>
      <c r="D44" s="17"/>
      <c r="E44" s="30"/>
      <c r="F44" s="30"/>
      <c r="G44" s="17">
        <f t="shared" si="6"/>
        <v>259515</v>
      </c>
      <c r="H44" s="17">
        <v>401.13205645161287</v>
      </c>
      <c r="I44" s="31"/>
      <c r="J44" s="31"/>
      <c r="K44" s="31"/>
      <c r="L44" s="31">
        <f t="shared" si="5"/>
        <v>401.13205645161287</v>
      </c>
    </row>
    <row r="45" spans="1:12" s="14" customFormat="1">
      <c r="A45" s="23">
        <v>13</v>
      </c>
      <c r="B45" s="24" t="s">
        <v>29</v>
      </c>
      <c r="C45" s="32">
        <v>0</v>
      </c>
      <c r="D45" s="32">
        <v>0</v>
      </c>
      <c r="E45" s="32">
        <v>201139</v>
      </c>
      <c r="F45" s="32">
        <v>34882</v>
      </c>
      <c r="G45" s="32">
        <f>SUM(C45:F45)</f>
        <v>236021</v>
      </c>
      <c r="H45" s="33" t="s">
        <v>205</v>
      </c>
      <c r="I45" s="33" t="s">
        <v>205</v>
      </c>
      <c r="J45" s="33">
        <v>310.90033602150538</v>
      </c>
      <c r="K45" s="33">
        <v>53.917069892473116</v>
      </c>
      <c r="L45" s="33">
        <f t="shared" si="5"/>
        <v>364.81740591397852</v>
      </c>
    </row>
    <row r="46" spans="1:12" s="14" customFormat="1">
      <c r="A46" s="22"/>
      <c r="B46" s="22" t="s">
        <v>76</v>
      </c>
      <c r="C46" s="17"/>
      <c r="D46" s="17"/>
      <c r="E46" s="17">
        <v>201139</v>
      </c>
      <c r="F46" s="17">
        <v>34882</v>
      </c>
      <c r="G46" s="17">
        <f>G45</f>
        <v>236021</v>
      </c>
      <c r="H46" s="17"/>
      <c r="I46" s="17"/>
      <c r="J46" s="17"/>
      <c r="K46" s="17"/>
      <c r="L46" s="17"/>
    </row>
    <row r="47" spans="1:12" s="14" customFormat="1">
      <c r="A47" s="23">
        <v>14</v>
      </c>
      <c r="B47" s="24" t="s">
        <v>31</v>
      </c>
      <c r="C47" s="25">
        <v>0</v>
      </c>
      <c r="D47" s="25">
        <v>0</v>
      </c>
      <c r="E47" s="25">
        <v>997762.88439999998</v>
      </c>
      <c r="F47" s="25">
        <v>570733.6017</v>
      </c>
      <c r="G47" s="25">
        <f>SUM(C47:F47)</f>
        <v>1568496.4860999999</v>
      </c>
      <c r="H47" s="28" t="s">
        <v>205</v>
      </c>
      <c r="I47" s="28" t="s">
        <v>205</v>
      </c>
      <c r="J47" s="26">
        <v>1542.2410175537634</v>
      </c>
      <c r="K47" s="26">
        <v>882.18231445564516</v>
      </c>
      <c r="L47" s="26">
        <f t="shared" ref="L47:L69" si="7">H47+I47+J47+K47</f>
        <v>2424.4233320094086</v>
      </c>
    </row>
    <row r="48" spans="1:12" s="14" customFormat="1">
      <c r="A48" s="22"/>
      <c r="B48" s="22" t="s">
        <v>79</v>
      </c>
      <c r="C48" s="17"/>
      <c r="D48" s="17"/>
      <c r="E48" s="17">
        <v>997762.88439999998</v>
      </c>
      <c r="F48" s="17">
        <v>570733.6017</v>
      </c>
      <c r="G48" s="17">
        <f t="shared" ref="G48" si="8">G47</f>
        <v>1568496.4860999999</v>
      </c>
      <c r="H48" s="17"/>
      <c r="I48" s="17"/>
      <c r="J48" s="17">
        <v>1542.2410175537634</v>
      </c>
      <c r="K48" s="17">
        <v>882.18231445564516</v>
      </c>
      <c r="L48" s="17">
        <f t="shared" si="7"/>
        <v>2424.4233320094086</v>
      </c>
    </row>
    <row r="49" spans="1:13" s="14" customFormat="1">
      <c r="A49" s="23">
        <v>15</v>
      </c>
      <c r="B49" s="24" t="s">
        <v>32</v>
      </c>
      <c r="C49" s="25">
        <v>0</v>
      </c>
      <c r="D49" s="25">
        <v>0</v>
      </c>
      <c r="E49" s="25">
        <v>2580358</v>
      </c>
      <c r="F49" s="25">
        <v>692352</v>
      </c>
      <c r="G49" s="25">
        <f t="shared" ref="G49:G56" si="9">SUM(C49:F49)</f>
        <v>3272710</v>
      </c>
      <c r="H49" s="26" t="s">
        <v>205</v>
      </c>
      <c r="I49" s="26" t="s">
        <v>205</v>
      </c>
      <c r="J49" s="26">
        <v>3988.4565860215052</v>
      </c>
      <c r="K49" s="26">
        <v>1070.1677419354839</v>
      </c>
      <c r="L49" s="26">
        <f t="shared" si="7"/>
        <v>5058.624327956989</v>
      </c>
      <c r="M49" s="29"/>
    </row>
    <row r="50" spans="1:13" s="29" customFormat="1" ht="16.5" customHeight="1">
      <c r="A50" s="22"/>
      <c r="B50" s="22" t="s">
        <v>82</v>
      </c>
      <c r="C50" s="17"/>
      <c r="D50" s="17"/>
      <c r="E50" s="17">
        <v>1032143</v>
      </c>
      <c r="F50" s="17">
        <v>20771</v>
      </c>
      <c r="G50" s="17">
        <f t="shared" si="9"/>
        <v>1052914</v>
      </c>
      <c r="H50" s="17"/>
      <c r="I50" s="17"/>
      <c r="J50" s="17">
        <v>1595.3823252688171</v>
      </c>
      <c r="K50" s="17">
        <v>32.105712365591394</v>
      </c>
      <c r="L50" s="17">
        <f t="shared" si="7"/>
        <v>1627.4880376344086</v>
      </c>
      <c r="M50" s="14"/>
    </row>
    <row r="51" spans="1:13" s="14" customFormat="1">
      <c r="A51" s="22"/>
      <c r="B51" s="22" t="s">
        <v>84</v>
      </c>
      <c r="C51" s="17"/>
      <c r="D51" s="17"/>
      <c r="E51" s="17">
        <v>258036</v>
      </c>
      <c r="F51" s="17">
        <v>484646</v>
      </c>
      <c r="G51" s="17">
        <f t="shared" si="9"/>
        <v>742682</v>
      </c>
      <c r="H51" s="17"/>
      <c r="I51" s="17"/>
      <c r="J51" s="17">
        <v>399</v>
      </c>
      <c r="K51" s="17">
        <v>749.0620295698925</v>
      </c>
      <c r="L51" s="17">
        <f t="shared" si="7"/>
        <v>1148.0620295698925</v>
      </c>
    </row>
    <row r="52" spans="1:13" s="14" customFormat="1">
      <c r="A52" s="22"/>
      <c r="B52" s="22" t="s">
        <v>86</v>
      </c>
      <c r="C52" s="17"/>
      <c r="D52" s="17"/>
      <c r="E52" s="17">
        <v>206429</v>
      </c>
      <c r="F52" s="17">
        <v>186935</v>
      </c>
      <c r="G52" s="17">
        <f t="shared" si="9"/>
        <v>393364</v>
      </c>
      <c r="H52" s="17"/>
      <c r="I52" s="17"/>
      <c r="J52" s="17">
        <v>319</v>
      </c>
      <c r="K52" s="17">
        <v>289</v>
      </c>
      <c r="L52" s="17">
        <f t="shared" si="7"/>
        <v>608</v>
      </c>
    </row>
    <row r="53" spans="1:13" s="14" customFormat="1">
      <c r="A53" s="22"/>
      <c r="B53" s="22" t="s">
        <v>88</v>
      </c>
      <c r="C53" s="17"/>
      <c r="D53" s="17"/>
      <c r="E53" s="17">
        <v>774107</v>
      </c>
      <c r="F53" s="17">
        <v>0</v>
      </c>
      <c r="G53" s="17">
        <f t="shared" si="9"/>
        <v>774107</v>
      </c>
      <c r="H53" s="17"/>
      <c r="I53" s="17"/>
      <c r="J53" s="17">
        <v>1197</v>
      </c>
      <c r="K53" s="17">
        <v>0</v>
      </c>
      <c r="L53" s="17">
        <f t="shared" si="7"/>
        <v>1197</v>
      </c>
    </row>
    <row r="54" spans="1:13" s="14" customFormat="1">
      <c r="A54" s="22"/>
      <c r="B54" s="22" t="s">
        <v>90</v>
      </c>
      <c r="C54" s="17"/>
      <c r="D54" s="17"/>
      <c r="E54" s="17">
        <v>129018</v>
      </c>
      <c r="F54" s="17">
        <v>0</v>
      </c>
      <c r="G54" s="17">
        <f t="shared" si="9"/>
        <v>129018</v>
      </c>
      <c r="H54" s="17"/>
      <c r="I54" s="17"/>
      <c r="J54" s="17">
        <v>199</v>
      </c>
      <c r="K54" s="17">
        <v>0</v>
      </c>
      <c r="L54" s="17">
        <f t="shared" si="7"/>
        <v>199</v>
      </c>
    </row>
    <row r="55" spans="1:13" s="14" customFormat="1">
      <c r="A55" s="22"/>
      <c r="B55" s="22" t="s">
        <v>92</v>
      </c>
      <c r="C55" s="17"/>
      <c r="D55" s="17"/>
      <c r="E55" s="17">
        <v>180625</v>
      </c>
      <c r="F55" s="17">
        <v>0</v>
      </c>
      <c r="G55" s="17">
        <f t="shared" si="9"/>
        <v>180625</v>
      </c>
      <c r="H55" s="17"/>
      <c r="I55" s="17"/>
      <c r="J55" s="17">
        <v>279</v>
      </c>
      <c r="K55" s="17">
        <v>0</v>
      </c>
      <c r="L55" s="17">
        <f t="shared" si="7"/>
        <v>279</v>
      </c>
    </row>
    <row r="56" spans="1:13" s="14" customFormat="1">
      <c r="A56" s="18">
        <v>16</v>
      </c>
      <c r="B56" s="19" t="s">
        <v>34</v>
      </c>
      <c r="C56" s="20">
        <v>0</v>
      </c>
      <c r="D56" s="20">
        <v>0</v>
      </c>
      <c r="E56" s="20">
        <v>220783</v>
      </c>
      <c r="F56" s="20">
        <v>395100</v>
      </c>
      <c r="G56" s="20">
        <f t="shared" si="9"/>
        <v>615883</v>
      </c>
      <c r="H56" s="21" t="s">
        <v>205</v>
      </c>
      <c r="I56" s="21" t="s">
        <v>205</v>
      </c>
      <c r="J56" s="21">
        <v>341.26404569892469</v>
      </c>
      <c r="K56" s="21">
        <v>610.70564516129025</v>
      </c>
      <c r="L56" s="34">
        <f t="shared" si="7"/>
        <v>951.969690860215</v>
      </c>
    </row>
    <row r="57" spans="1:13" s="14" customFormat="1">
      <c r="A57" s="22"/>
      <c r="B57" s="22" t="s">
        <v>95</v>
      </c>
      <c r="C57" s="17"/>
      <c r="D57" s="17"/>
      <c r="E57" s="17">
        <v>220783</v>
      </c>
      <c r="F57" s="17">
        <v>395100</v>
      </c>
      <c r="G57" s="17">
        <f>G56</f>
        <v>615883</v>
      </c>
      <c r="H57" s="17"/>
      <c r="I57" s="17"/>
      <c r="J57" s="17">
        <v>341.26404569892469</v>
      </c>
      <c r="K57" s="17">
        <v>610.70564516129025</v>
      </c>
      <c r="L57" s="17">
        <f t="shared" si="7"/>
        <v>951.969690860215</v>
      </c>
    </row>
    <row r="58" spans="1:13" s="14" customFormat="1" ht="14.25" customHeight="1">
      <c r="A58" s="23">
        <v>17</v>
      </c>
      <c r="B58" s="24" t="s">
        <v>36</v>
      </c>
      <c r="C58" s="25">
        <v>0</v>
      </c>
      <c r="D58" s="25">
        <v>0</v>
      </c>
      <c r="E58" s="25">
        <v>605095</v>
      </c>
      <c r="F58" s="25">
        <v>391244</v>
      </c>
      <c r="G58" s="25">
        <f>SUM(C58:F58)</f>
        <v>996339</v>
      </c>
      <c r="H58" s="26" t="s">
        <v>205</v>
      </c>
      <c r="I58" s="26" t="s">
        <v>205</v>
      </c>
      <c r="J58" s="26">
        <v>935.29469086021493</v>
      </c>
      <c r="K58" s="26">
        <v>604.74543010752689</v>
      </c>
      <c r="L58" s="26">
        <f t="shared" si="7"/>
        <v>1540.0401209677418</v>
      </c>
    </row>
    <row r="59" spans="1:13" s="14" customFormat="1">
      <c r="A59" s="22"/>
      <c r="B59" s="16" t="s">
        <v>98</v>
      </c>
      <c r="C59" s="17"/>
      <c r="D59" s="17"/>
      <c r="E59" s="17">
        <v>605095</v>
      </c>
      <c r="F59" s="17">
        <v>391244</v>
      </c>
      <c r="G59" s="17">
        <f>G58</f>
        <v>996339</v>
      </c>
      <c r="H59" s="17"/>
      <c r="I59" s="17"/>
      <c r="J59" s="17">
        <v>935.29469086021493</v>
      </c>
      <c r="K59" s="17">
        <v>604.74543010752689</v>
      </c>
      <c r="L59" s="17">
        <f t="shared" si="7"/>
        <v>1540.0401209677418</v>
      </c>
    </row>
    <row r="60" spans="1:13" s="14" customFormat="1">
      <c r="A60" s="23">
        <v>18</v>
      </c>
      <c r="B60" s="24" t="s">
        <v>38</v>
      </c>
      <c r="C60" s="25">
        <v>0</v>
      </c>
      <c r="D60" s="25">
        <v>0</v>
      </c>
      <c r="E60" s="25">
        <v>669407</v>
      </c>
      <c r="F60" s="25">
        <v>621000</v>
      </c>
      <c r="G60" s="25">
        <f>SUM(C60:F60)</f>
        <v>1290407</v>
      </c>
      <c r="H60" s="26" t="s">
        <v>205</v>
      </c>
      <c r="I60" s="26" t="s">
        <v>205</v>
      </c>
      <c r="J60" s="26">
        <v>1034.7016801075267</v>
      </c>
      <c r="K60" s="26">
        <v>959.8790322580644</v>
      </c>
      <c r="L60" s="26">
        <f t="shared" si="7"/>
        <v>1994.5807123655911</v>
      </c>
    </row>
    <row r="61" spans="1:13" s="14" customFormat="1">
      <c r="A61" s="22"/>
      <c r="B61" s="22" t="s">
        <v>101</v>
      </c>
      <c r="C61" s="17"/>
      <c r="D61" s="17"/>
      <c r="E61" s="17">
        <v>669407</v>
      </c>
      <c r="F61" s="17">
        <v>621000</v>
      </c>
      <c r="G61" s="17">
        <f>G60</f>
        <v>1290407</v>
      </c>
      <c r="H61" s="17"/>
      <c r="I61" s="17"/>
      <c r="J61" s="17">
        <v>1034.7016801075267</v>
      </c>
      <c r="K61" s="17">
        <v>959.8790322580644</v>
      </c>
      <c r="L61" s="17">
        <f t="shared" si="7"/>
        <v>1994.5807123655911</v>
      </c>
    </row>
    <row r="62" spans="1:13" s="14" customFormat="1" ht="15" customHeight="1">
      <c r="A62" s="23">
        <v>19</v>
      </c>
      <c r="B62" s="24" t="s">
        <v>40</v>
      </c>
      <c r="C62" s="25">
        <v>11111</v>
      </c>
      <c r="D62" s="25">
        <v>0</v>
      </c>
      <c r="E62" s="25">
        <v>3942391</v>
      </c>
      <c r="F62" s="25">
        <v>4897240</v>
      </c>
      <c r="G62" s="25">
        <f>SUM(C62:F62)</f>
        <v>8850742</v>
      </c>
      <c r="H62" s="26">
        <v>17.17426075268817</v>
      </c>
      <c r="I62" s="26" t="s">
        <v>205</v>
      </c>
      <c r="J62" s="26">
        <v>6093.7495295698927</v>
      </c>
      <c r="K62" s="26">
        <v>7569.6586021505364</v>
      </c>
      <c r="L62" s="26">
        <f t="shared" si="7"/>
        <v>13680.582392473118</v>
      </c>
    </row>
    <row r="63" spans="1:13" s="14" customFormat="1" ht="15" customHeight="1">
      <c r="A63" s="35"/>
      <c r="B63" s="35" t="s">
        <v>104</v>
      </c>
      <c r="C63" s="17"/>
      <c r="D63" s="17"/>
      <c r="E63" s="17">
        <v>760093</v>
      </c>
      <c r="F63" s="17">
        <v>944188</v>
      </c>
      <c r="G63" s="27">
        <f>SUM(C63:F63)</f>
        <v>1704281</v>
      </c>
      <c r="H63" s="27"/>
      <c r="I63" s="27"/>
      <c r="J63" s="27">
        <v>1174.8749327956989</v>
      </c>
      <c r="K63" s="27">
        <v>1459.4303763440857</v>
      </c>
      <c r="L63" s="27">
        <f t="shared" si="7"/>
        <v>2634.3053091397846</v>
      </c>
    </row>
    <row r="64" spans="1:13" s="14" customFormat="1" ht="15" customHeight="1">
      <c r="A64" s="35"/>
      <c r="B64" s="35" t="s">
        <v>106</v>
      </c>
      <c r="C64" s="17"/>
      <c r="D64" s="17"/>
      <c r="E64" s="17">
        <v>1659747</v>
      </c>
      <c r="F64" s="17">
        <v>2061738</v>
      </c>
      <c r="G64" s="27">
        <f>SUM(C64:F64)</f>
        <v>3721485</v>
      </c>
      <c r="H64" s="27"/>
      <c r="I64" s="27"/>
      <c r="J64" s="27">
        <v>2565.4691532258062</v>
      </c>
      <c r="K64" s="27">
        <v>3186.8262096774192</v>
      </c>
      <c r="L64" s="27">
        <f t="shared" si="7"/>
        <v>5752.2953629032254</v>
      </c>
    </row>
    <row r="65" spans="1:13" s="14" customFormat="1">
      <c r="A65" s="35"/>
      <c r="B65" s="35" t="s">
        <v>107</v>
      </c>
      <c r="C65" s="17"/>
      <c r="D65" s="17"/>
      <c r="E65" s="17">
        <v>1522551</v>
      </c>
      <c r="F65" s="17">
        <v>1891314</v>
      </c>
      <c r="G65" s="27">
        <f>SUM(C65:F65)</f>
        <v>3413865</v>
      </c>
      <c r="H65" s="27"/>
      <c r="I65" s="27"/>
      <c r="J65" s="27">
        <v>2353.4054435483868</v>
      </c>
      <c r="K65" s="27">
        <v>2923.4020161290323</v>
      </c>
      <c r="L65" s="27">
        <f t="shared" si="7"/>
        <v>5276.8074596774186</v>
      </c>
    </row>
    <row r="66" spans="1:13" s="14" customFormat="1">
      <c r="A66" s="23">
        <v>20</v>
      </c>
      <c r="B66" s="24" t="s">
        <v>41</v>
      </c>
      <c r="C66" s="25">
        <v>221374</v>
      </c>
      <c r="D66" s="25">
        <v>8613</v>
      </c>
      <c r="E66" s="25">
        <v>695969</v>
      </c>
      <c r="F66" s="25">
        <v>747559</v>
      </c>
      <c r="G66" s="25">
        <f>SUM(C66:F66)</f>
        <v>1673515</v>
      </c>
      <c r="H66" s="26">
        <v>342.17755376344087</v>
      </c>
      <c r="I66" s="26">
        <v>13.313104838709675</v>
      </c>
      <c r="J66" s="26">
        <v>1075.7585349462365</v>
      </c>
      <c r="K66" s="26">
        <v>1155.5011424731181</v>
      </c>
      <c r="L66" s="26">
        <f t="shared" si="7"/>
        <v>2586.7503360215051</v>
      </c>
    </row>
    <row r="67" spans="1:13" s="14" customFormat="1">
      <c r="A67" s="35"/>
      <c r="B67" s="35" t="s">
        <v>108</v>
      </c>
      <c r="C67" s="17">
        <v>221374</v>
      </c>
      <c r="D67" s="17">
        <v>8613</v>
      </c>
      <c r="E67" s="17">
        <v>695969</v>
      </c>
      <c r="F67" s="17">
        <v>747559</v>
      </c>
      <c r="G67" s="17">
        <f t="shared" ref="G67" si="10">G66</f>
        <v>1673515</v>
      </c>
      <c r="H67" s="17">
        <v>342.17755376344087</v>
      </c>
      <c r="I67" s="17">
        <v>13.313104838709675</v>
      </c>
      <c r="J67" s="17">
        <v>1075.7585349462365</v>
      </c>
      <c r="K67" s="17">
        <v>1155.5011424731181</v>
      </c>
      <c r="L67" s="17">
        <f t="shared" si="7"/>
        <v>2586.7503360215051</v>
      </c>
    </row>
    <row r="68" spans="1:13" s="14" customFormat="1">
      <c r="A68" s="23">
        <v>21</v>
      </c>
      <c r="B68" s="24" t="s">
        <v>43</v>
      </c>
      <c r="C68" s="25">
        <v>6325</v>
      </c>
      <c r="D68" s="25">
        <v>0</v>
      </c>
      <c r="E68" s="25">
        <v>8603278</v>
      </c>
      <c r="F68" s="25">
        <v>3884837</v>
      </c>
      <c r="G68" s="25">
        <f>SUM(C68:F68)</f>
        <v>12494440</v>
      </c>
      <c r="H68" s="26">
        <v>9.7765456989247319</v>
      </c>
      <c r="I68" s="26" t="s">
        <v>205</v>
      </c>
      <c r="J68" s="26">
        <v>13298.077553763438</v>
      </c>
      <c r="K68" s="26">
        <v>6004.7883736559133</v>
      </c>
      <c r="L68" s="26">
        <f t="shared" si="7"/>
        <v>19312.642473118278</v>
      </c>
    </row>
    <row r="69" spans="1:13" s="14" customFormat="1" ht="15" customHeight="1">
      <c r="A69" s="35"/>
      <c r="B69" s="35" t="s">
        <v>109</v>
      </c>
      <c r="C69" s="17"/>
      <c r="D69" s="17"/>
      <c r="E69" s="17">
        <v>8603278</v>
      </c>
      <c r="F69" s="17">
        <v>3869297.6519999998</v>
      </c>
      <c r="G69" s="27">
        <f>F69+E69</f>
        <v>12472575.651999999</v>
      </c>
      <c r="H69" s="27"/>
      <c r="I69" s="27"/>
      <c r="J69" s="27">
        <v>13298.077553763438</v>
      </c>
      <c r="K69" s="27">
        <v>6004.7883736559133</v>
      </c>
      <c r="L69" s="27">
        <f t="shared" si="7"/>
        <v>19302.865927419352</v>
      </c>
    </row>
    <row r="70" spans="1:13" s="14" customFormat="1">
      <c r="A70" s="35"/>
      <c r="B70" s="35" t="s">
        <v>110</v>
      </c>
      <c r="C70" s="17"/>
      <c r="D70" s="17"/>
      <c r="E70" s="17"/>
      <c r="F70" s="17">
        <v>15539.348</v>
      </c>
      <c r="G70" s="27">
        <f>F70+E70</f>
        <v>15539.348</v>
      </c>
      <c r="H70" s="27"/>
      <c r="I70" s="27"/>
      <c r="J70" s="27"/>
      <c r="K70" s="27"/>
      <c r="L70" s="27"/>
    </row>
    <row r="71" spans="1:13" s="14" customFormat="1">
      <c r="A71" s="23">
        <v>22</v>
      </c>
      <c r="B71" s="24" t="s">
        <v>45</v>
      </c>
      <c r="C71" s="25">
        <v>0</v>
      </c>
      <c r="D71" s="25">
        <v>411240</v>
      </c>
      <c r="E71" s="25">
        <v>671499</v>
      </c>
      <c r="F71" s="25">
        <v>431571</v>
      </c>
      <c r="G71" s="25">
        <f>SUM(C71:F71)</f>
        <v>1514310</v>
      </c>
      <c r="H71" s="26" t="s">
        <v>205</v>
      </c>
      <c r="I71" s="26">
        <v>635.65322580645159</v>
      </c>
      <c r="J71" s="26">
        <v>1037.9352822580645</v>
      </c>
      <c r="K71" s="26">
        <v>667.07883064516125</v>
      </c>
      <c r="L71" s="26">
        <f>H71+I71+J71+K71</f>
        <v>2340.6673387096776</v>
      </c>
    </row>
    <row r="72" spans="1:13" s="14" customFormat="1">
      <c r="A72" s="35"/>
      <c r="B72" s="35" t="s">
        <v>111</v>
      </c>
      <c r="C72" s="17"/>
      <c r="D72" s="17"/>
      <c r="E72" s="17">
        <v>671499</v>
      </c>
      <c r="F72" s="17">
        <v>189891.24</v>
      </c>
      <c r="G72" s="27">
        <f>E72+F72</f>
        <v>861390.24</v>
      </c>
      <c r="H72" s="27"/>
      <c r="I72" s="27"/>
      <c r="J72" s="27">
        <v>1037.9352822580645</v>
      </c>
      <c r="K72" s="27">
        <v>293.51468548387095</v>
      </c>
      <c r="L72" s="27">
        <f>H72+I72+J72+K72</f>
        <v>1331.4499677419353</v>
      </c>
    </row>
    <row r="73" spans="1:13" s="36" customFormat="1">
      <c r="A73" s="35"/>
      <c r="B73" s="35" t="s">
        <v>109</v>
      </c>
      <c r="C73" s="17"/>
      <c r="D73" s="17"/>
      <c r="E73" s="17"/>
      <c r="F73" s="17">
        <v>241679.76</v>
      </c>
      <c r="G73" s="27">
        <f>E73+F73</f>
        <v>241679.76</v>
      </c>
      <c r="H73" s="27"/>
      <c r="I73" s="27"/>
      <c r="J73" s="27"/>
      <c r="K73" s="27">
        <v>373.56414516129036</v>
      </c>
      <c r="L73" s="27">
        <f>H73+I73+J73+K73</f>
        <v>373.56414516129036</v>
      </c>
      <c r="M73" s="14"/>
    </row>
    <row r="74" spans="1:13" s="36" customFormat="1">
      <c r="A74" s="18">
        <v>23</v>
      </c>
      <c r="B74" s="19" t="s">
        <v>47</v>
      </c>
      <c r="C74" s="20">
        <v>45050</v>
      </c>
      <c r="D74" s="20">
        <v>0</v>
      </c>
      <c r="E74" s="20">
        <v>2524266</v>
      </c>
      <c r="F74" s="20">
        <v>988409</v>
      </c>
      <c r="G74" s="20">
        <f>SUM(C74:F74)</f>
        <v>3557725</v>
      </c>
      <c r="H74" s="21">
        <v>69.633736559139777</v>
      </c>
      <c r="I74" s="21" t="s">
        <v>205</v>
      </c>
      <c r="J74" s="21">
        <v>3901.7552419354834</v>
      </c>
      <c r="K74" s="21">
        <v>1527.7827284946236</v>
      </c>
      <c r="L74" s="21">
        <f>H74+I74+J74+K74</f>
        <v>5499.1717069892466</v>
      </c>
      <c r="M74" s="14"/>
    </row>
    <row r="75" spans="1:13" s="36" customFormat="1" ht="15" customHeight="1">
      <c r="A75" s="35"/>
      <c r="B75" s="35" t="s">
        <v>112</v>
      </c>
      <c r="C75" s="17">
        <v>45050</v>
      </c>
      <c r="D75" s="17">
        <v>0</v>
      </c>
      <c r="E75" s="17">
        <v>2524266</v>
      </c>
      <c r="F75" s="17">
        <v>988409</v>
      </c>
      <c r="G75" s="27">
        <f>F75+E75+C75</f>
        <v>3557725</v>
      </c>
      <c r="H75" s="27">
        <v>69.633736559139777</v>
      </c>
      <c r="I75" s="27"/>
      <c r="J75" s="27">
        <v>3901.7552419354834</v>
      </c>
      <c r="K75" s="27">
        <v>1527.7827284946236</v>
      </c>
      <c r="L75" s="27">
        <f>L74</f>
        <v>5499.1717069892466</v>
      </c>
    </row>
    <row r="76" spans="1:13" s="36" customFormat="1">
      <c r="A76" s="23">
        <v>24</v>
      </c>
      <c r="B76" s="24" t="s">
        <v>49</v>
      </c>
      <c r="C76" s="25">
        <v>949854</v>
      </c>
      <c r="D76" s="25">
        <v>1330</v>
      </c>
      <c r="E76" s="25">
        <v>565014</v>
      </c>
      <c r="F76" s="25">
        <v>646690</v>
      </c>
      <c r="G76" s="25">
        <f>SUM(C76:F76)</f>
        <v>2162888</v>
      </c>
      <c r="H76" s="26">
        <v>1468.1883064516128</v>
      </c>
      <c r="I76" s="26">
        <v>2.055779569892473</v>
      </c>
      <c r="J76" s="26">
        <v>873.34153225806438</v>
      </c>
      <c r="K76" s="26">
        <v>999.58803763440858</v>
      </c>
      <c r="L76" s="26">
        <f>H76+I76+J76+K76</f>
        <v>3343.1736559139781</v>
      </c>
    </row>
    <row r="77" spans="1:13" s="36" customFormat="1">
      <c r="A77" s="35"/>
      <c r="B77" s="35" t="s">
        <v>113</v>
      </c>
      <c r="C77" s="17">
        <v>949854</v>
      </c>
      <c r="D77" s="17">
        <v>1330</v>
      </c>
      <c r="E77" s="17">
        <v>101702.51999999999</v>
      </c>
      <c r="F77" s="17">
        <v>55615.34</v>
      </c>
      <c r="G77" s="27">
        <f>C77+D77+E77+F77</f>
        <v>1108501.8600000001</v>
      </c>
      <c r="H77" s="27">
        <v>1468.1883064516128</v>
      </c>
      <c r="I77" s="27">
        <v>2.055779569892473</v>
      </c>
      <c r="J77" s="27">
        <v>157.20147580645158</v>
      </c>
      <c r="K77" s="27">
        <v>85.964571236559138</v>
      </c>
      <c r="L77" s="27">
        <f>SUM(H77:K77)</f>
        <v>1713.4101330645158</v>
      </c>
    </row>
    <row r="78" spans="1:13" s="36" customFormat="1">
      <c r="A78" s="35"/>
      <c r="B78" s="35" t="s">
        <v>114</v>
      </c>
      <c r="C78" s="17"/>
      <c r="D78" s="17"/>
      <c r="E78" s="17">
        <v>463311.48</v>
      </c>
      <c r="F78" s="17">
        <v>591074.66</v>
      </c>
      <c r="G78" s="27">
        <f>C78+D78+E78+F78</f>
        <v>1054386.1400000001</v>
      </c>
      <c r="H78" s="27"/>
      <c r="I78" s="27"/>
      <c r="J78" s="27">
        <v>716.14005645161285</v>
      </c>
      <c r="K78" s="27">
        <v>913.62346639784948</v>
      </c>
      <c r="L78" s="27">
        <f>SUM(H78:K78)</f>
        <v>1629.7635228494623</v>
      </c>
    </row>
    <row r="79" spans="1:13" s="36" customFormat="1">
      <c r="A79" s="23">
        <v>25</v>
      </c>
      <c r="B79" s="24" t="s">
        <v>51</v>
      </c>
      <c r="C79" s="25">
        <v>10280</v>
      </c>
      <c r="D79" s="25">
        <v>0</v>
      </c>
      <c r="E79" s="25">
        <v>1026396</v>
      </c>
      <c r="F79" s="25">
        <v>786013</v>
      </c>
      <c r="G79" s="25">
        <f>SUM(C79:F79)</f>
        <v>1822689</v>
      </c>
      <c r="H79" s="26">
        <v>15.889784946236556</v>
      </c>
      <c r="I79" s="26" t="s">
        <v>205</v>
      </c>
      <c r="J79" s="26">
        <v>1586.499193548387</v>
      </c>
      <c r="K79" s="26">
        <v>1214.9394489247311</v>
      </c>
      <c r="L79" s="26">
        <f t="shared" ref="L79:L94" si="11">H79+I79+J79+K79</f>
        <v>2817.3284274193547</v>
      </c>
    </row>
    <row r="80" spans="1:13" s="36" customFormat="1">
      <c r="A80" s="35"/>
      <c r="B80" s="35" t="s">
        <v>115</v>
      </c>
      <c r="C80" s="17"/>
      <c r="D80" s="17"/>
      <c r="E80" s="17">
        <v>1026396</v>
      </c>
      <c r="F80" s="17">
        <v>786013</v>
      </c>
      <c r="G80" s="17">
        <f>SUM(C80:F80)</f>
        <v>1812409</v>
      </c>
      <c r="H80" s="27"/>
      <c r="I80" s="27"/>
      <c r="J80" s="27">
        <v>1586.499193548387</v>
      </c>
      <c r="K80" s="27">
        <v>1214.9394489247311</v>
      </c>
      <c r="L80" s="27">
        <f t="shared" si="11"/>
        <v>2801.4386424731183</v>
      </c>
    </row>
    <row r="81" spans="1:12" s="36" customFormat="1">
      <c r="A81" s="23">
        <v>26</v>
      </c>
      <c r="B81" s="24" t="s">
        <v>52</v>
      </c>
      <c r="C81" s="25">
        <v>399230</v>
      </c>
      <c r="D81" s="25">
        <v>0</v>
      </c>
      <c r="E81" s="25">
        <v>2391809.6254999996</v>
      </c>
      <c r="F81" s="25">
        <v>1147462.3033000003</v>
      </c>
      <c r="G81" s="25">
        <f t="shared" ref="G81:G88" si="12">SUM(C81:F81)</f>
        <v>3938501.9287999999</v>
      </c>
      <c r="H81" s="26">
        <v>617.08938172043008</v>
      </c>
      <c r="I81" s="26" t="s">
        <v>205</v>
      </c>
      <c r="J81" s="26">
        <v>3697.0175662970419</v>
      </c>
      <c r="K81" s="26">
        <v>1773.6312483803765</v>
      </c>
      <c r="L81" s="26">
        <f t="shared" si="11"/>
        <v>6087.7381963978487</v>
      </c>
    </row>
    <row r="82" spans="1:12" s="36" customFormat="1">
      <c r="A82" s="35"/>
      <c r="B82" s="35" t="s">
        <v>116</v>
      </c>
      <c r="C82" s="17">
        <v>399230</v>
      </c>
      <c r="D82" s="17"/>
      <c r="E82" s="17">
        <v>437701</v>
      </c>
      <c r="F82" s="17">
        <v>587501</v>
      </c>
      <c r="G82" s="27">
        <f t="shared" si="12"/>
        <v>1424432</v>
      </c>
      <c r="H82" s="27">
        <v>617.08938172043008</v>
      </c>
      <c r="I82" s="27"/>
      <c r="J82" s="27">
        <v>676.55396505376336</v>
      </c>
      <c r="K82" s="27">
        <v>908.0996639784945</v>
      </c>
      <c r="L82" s="27">
        <f t="shared" si="11"/>
        <v>2201.743010752688</v>
      </c>
    </row>
    <row r="83" spans="1:12" s="36" customFormat="1">
      <c r="A83" s="35"/>
      <c r="B83" s="35" t="s">
        <v>117</v>
      </c>
      <c r="C83" s="17"/>
      <c r="D83" s="17"/>
      <c r="E83" s="17">
        <v>1394424.6254999996</v>
      </c>
      <c r="F83" s="17">
        <v>559961.30330000026</v>
      </c>
      <c r="G83" s="27">
        <f t="shared" si="12"/>
        <v>1954385.9287999999</v>
      </c>
      <c r="H83" s="27"/>
      <c r="I83" s="27"/>
      <c r="J83" s="27">
        <v>2155.3606442540313</v>
      </c>
      <c r="K83" s="27">
        <v>865.53158440188201</v>
      </c>
      <c r="L83" s="27">
        <f t="shared" si="11"/>
        <v>3020.8922286559132</v>
      </c>
    </row>
    <row r="84" spans="1:12" s="36" customFormat="1">
      <c r="A84" s="35"/>
      <c r="B84" s="35" t="s">
        <v>118</v>
      </c>
      <c r="C84" s="17"/>
      <c r="D84" s="17"/>
      <c r="E84" s="17">
        <v>28702</v>
      </c>
      <c r="F84" s="17"/>
      <c r="G84" s="27">
        <f t="shared" si="12"/>
        <v>28702</v>
      </c>
      <c r="H84" s="27"/>
      <c r="I84" s="27"/>
      <c r="J84" s="27">
        <v>44.364650537634404</v>
      </c>
      <c r="K84" s="27"/>
      <c r="L84" s="27">
        <f t="shared" si="11"/>
        <v>44.364650537634404</v>
      </c>
    </row>
    <row r="85" spans="1:12" s="36" customFormat="1">
      <c r="A85" s="35"/>
      <c r="B85" s="35" t="s">
        <v>119</v>
      </c>
      <c r="C85" s="17"/>
      <c r="D85" s="17"/>
      <c r="E85" s="17">
        <v>516631</v>
      </c>
      <c r="F85" s="17"/>
      <c r="G85" s="27">
        <f t="shared" si="12"/>
        <v>516631</v>
      </c>
      <c r="H85" s="27"/>
      <c r="I85" s="27"/>
      <c r="J85" s="27">
        <v>798.55598118279556</v>
      </c>
      <c r="K85" s="27"/>
      <c r="L85" s="27">
        <f t="shared" si="11"/>
        <v>798.55598118279556</v>
      </c>
    </row>
    <row r="86" spans="1:12" s="36" customFormat="1">
      <c r="A86" s="35"/>
      <c r="B86" s="35" t="s">
        <v>120</v>
      </c>
      <c r="C86" s="17"/>
      <c r="D86" s="17"/>
      <c r="E86" s="17">
        <v>11959</v>
      </c>
      <c r="F86" s="17"/>
      <c r="G86" s="27">
        <f t="shared" si="12"/>
        <v>11959</v>
      </c>
      <c r="H86" s="27"/>
      <c r="I86" s="27"/>
      <c r="J86" s="27">
        <v>18.485013440860214</v>
      </c>
      <c r="K86" s="27"/>
      <c r="L86" s="27">
        <f t="shared" si="11"/>
        <v>18.485013440860214</v>
      </c>
    </row>
    <row r="87" spans="1:12" s="36" customFormat="1">
      <c r="A87" s="35"/>
      <c r="B87" s="35" t="s">
        <v>121</v>
      </c>
      <c r="C87" s="17"/>
      <c r="D87" s="17"/>
      <c r="E87" s="17">
        <v>2392</v>
      </c>
      <c r="F87" s="17"/>
      <c r="G87" s="27"/>
      <c r="H87" s="27"/>
      <c r="I87" s="27"/>
      <c r="J87" s="27">
        <v>3.6973118279569888</v>
      </c>
      <c r="K87" s="27"/>
      <c r="L87" s="27">
        <f t="shared" si="11"/>
        <v>3.6973118279569888</v>
      </c>
    </row>
    <row r="88" spans="1:12" s="36" customFormat="1">
      <c r="A88" s="23">
        <v>27</v>
      </c>
      <c r="B88" s="24" t="s">
        <v>54</v>
      </c>
      <c r="C88" s="25">
        <v>931563</v>
      </c>
      <c r="D88" s="25">
        <v>0</v>
      </c>
      <c r="E88" s="25">
        <v>2823386</v>
      </c>
      <c r="F88" s="25">
        <v>1073149</v>
      </c>
      <c r="G88" s="25">
        <f t="shared" si="12"/>
        <v>4828098</v>
      </c>
      <c r="H88" s="26">
        <v>1439.9159274193548</v>
      </c>
      <c r="I88" s="26" t="s">
        <v>205</v>
      </c>
      <c r="J88" s="26">
        <v>4364.1047043010749</v>
      </c>
      <c r="K88" s="26">
        <v>1658.7652553763439</v>
      </c>
      <c r="L88" s="26">
        <f t="shared" si="11"/>
        <v>7462.7858870967739</v>
      </c>
    </row>
    <row r="89" spans="1:12" s="36" customFormat="1">
      <c r="A89" s="35"/>
      <c r="B89" s="35" t="s">
        <v>122</v>
      </c>
      <c r="C89" s="17"/>
      <c r="D89" s="17"/>
      <c r="E89" s="17">
        <v>1417905</v>
      </c>
      <c r="F89" s="17">
        <v>697761</v>
      </c>
      <c r="G89" s="27">
        <f t="shared" ref="G89:G95" si="13">SUM(C89:F89)</f>
        <v>2115666</v>
      </c>
      <c r="H89" s="27"/>
      <c r="I89" s="27"/>
      <c r="J89" s="27">
        <v>2191.6542338709678</v>
      </c>
      <c r="K89" s="27">
        <v>1078.5284274193548</v>
      </c>
      <c r="L89" s="27">
        <f t="shared" si="11"/>
        <v>3270.1826612903224</v>
      </c>
    </row>
    <row r="90" spans="1:12" s="36" customFormat="1">
      <c r="A90" s="35"/>
      <c r="B90" s="35" t="s">
        <v>123</v>
      </c>
      <c r="C90" s="17"/>
      <c r="D90" s="17"/>
      <c r="E90" s="17">
        <v>967010</v>
      </c>
      <c r="F90" s="17">
        <v>291897</v>
      </c>
      <c r="G90" s="27">
        <f t="shared" si="13"/>
        <v>1258907</v>
      </c>
      <c r="H90" s="27"/>
      <c r="I90" s="27"/>
      <c r="J90" s="27">
        <v>1494.7063172043011</v>
      </c>
      <c r="K90" s="27">
        <v>451.18487903225798</v>
      </c>
      <c r="L90" s="27">
        <f t="shared" si="11"/>
        <v>1945.8911962365592</v>
      </c>
    </row>
    <row r="91" spans="1:12" s="36" customFormat="1">
      <c r="A91" s="35"/>
      <c r="B91" s="35" t="s">
        <v>124</v>
      </c>
      <c r="C91" s="17"/>
      <c r="D91" s="17"/>
      <c r="E91" s="17">
        <v>295891</v>
      </c>
      <c r="F91" s="17">
        <v>3005</v>
      </c>
      <c r="G91" s="27">
        <f t="shared" si="13"/>
        <v>298896</v>
      </c>
      <c r="H91" s="27"/>
      <c r="I91" s="27"/>
      <c r="J91" s="27">
        <v>457.35840053763434</v>
      </c>
      <c r="K91" s="27">
        <v>4.644825268817204</v>
      </c>
      <c r="L91" s="27">
        <f t="shared" si="11"/>
        <v>462.00322580645155</v>
      </c>
    </row>
    <row r="92" spans="1:12" s="36" customFormat="1">
      <c r="A92" s="35"/>
      <c r="B92" s="35" t="s">
        <v>125</v>
      </c>
      <c r="C92" s="17"/>
      <c r="D92" s="17"/>
      <c r="E92" s="17">
        <v>24563</v>
      </c>
      <c r="F92" s="17"/>
      <c r="G92" s="27">
        <f t="shared" si="13"/>
        <v>24563</v>
      </c>
      <c r="H92" s="27"/>
      <c r="I92" s="27"/>
      <c r="J92" s="27">
        <v>37.967002688172037</v>
      </c>
      <c r="K92" s="27"/>
      <c r="L92" s="27">
        <f t="shared" si="11"/>
        <v>37.967002688172037</v>
      </c>
    </row>
    <row r="93" spans="1:12" s="36" customFormat="1">
      <c r="A93" s="35"/>
      <c r="B93" s="35" t="s">
        <v>126</v>
      </c>
      <c r="C93" s="17"/>
      <c r="D93" s="17"/>
      <c r="E93" s="17">
        <v>43480</v>
      </c>
      <c r="F93" s="17">
        <v>43677</v>
      </c>
      <c r="G93" s="27">
        <f t="shared" si="13"/>
        <v>87157</v>
      </c>
      <c r="H93" s="27"/>
      <c r="I93" s="27"/>
      <c r="J93" s="27">
        <v>67.206989247311824</v>
      </c>
      <c r="K93" s="27">
        <v>67.511491935483861</v>
      </c>
      <c r="L93" s="27">
        <f t="shared" si="11"/>
        <v>134.7184811827957</v>
      </c>
    </row>
    <row r="94" spans="1:12" s="36" customFormat="1">
      <c r="A94" s="35"/>
      <c r="B94" s="35" t="s">
        <v>127</v>
      </c>
      <c r="C94" s="17"/>
      <c r="D94" s="17"/>
      <c r="E94" s="17">
        <v>74537</v>
      </c>
      <c r="F94" s="17">
        <v>36809</v>
      </c>
      <c r="G94" s="27">
        <f t="shared" si="13"/>
        <v>111346</v>
      </c>
      <c r="H94" s="27"/>
      <c r="I94" s="27"/>
      <c r="J94" s="27">
        <v>115.21176075268816</v>
      </c>
      <c r="K94" s="27">
        <v>56.895631720430103</v>
      </c>
      <c r="L94" s="27">
        <f t="shared" si="11"/>
        <v>172.10739247311827</v>
      </c>
    </row>
    <row r="95" spans="1:12" s="36" customFormat="1">
      <c r="A95" s="23">
        <v>28</v>
      </c>
      <c r="B95" s="24" t="s">
        <v>55</v>
      </c>
      <c r="C95" s="25">
        <v>501715</v>
      </c>
      <c r="D95" s="25">
        <v>0</v>
      </c>
      <c r="E95" s="25">
        <v>1029789</v>
      </c>
      <c r="F95" s="25">
        <v>644236</v>
      </c>
      <c r="G95" s="25">
        <f t="shared" si="13"/>
        <v>2175740</v>
      </c>
      <c r="H95" s="26">
        <v>775.50033602150529</v>
      </c>
      <c r="I95" s="26" t="s">
        <v>205</v>
      </c>
      <c r="J95" s="26">
        <v>1591.7437499999999</v>
      </c>
      <c r="K95" s="26">
        <v>995.79489247311813</v>
      </c>
      <c r="L95" s="26">
        <f>H95+I95+J95+K95</f>
        <v>3363.0389784946233</v>
      </c>
    </row>
    <row r="96" spans="1:12" s="36" customFormat="1">
      <c r="A96" s="35"/>
      <c r="B96" s="35" t="s">
        <v>128</v>
      </c>
      <c r="C96" s="17">
        <v>501715</v>
      </c>
      <c r="D96" s="17">
        <v>0</v>
      </c>
      <c r="E96" s="17">
        <v>1029789</v>
      </c>
      <c r="F96" s="17">
        <v>644236</v>
      </c>
      <c r="G96" s="27">
        <f>C96+D96+E96+F96</f>
        <v>2175740</v>
      </c>
      <c r="H96" s="27">
        <v>775.50033602150529</v>
      </c>
      <c r="I96" s="27"/>
      <c r="J96" s="27">
        <v>1591.7437499999999</v>
      </c>
      <c r="K96" s="27">
        <v>995.79489247311813</v>
      </c>
      <c r="L96" s="27">
        <f>H96+I96+J96+K96</f>
        <v>3363.0389784946233</v>
      </c>
    </row>
    <row r="97" spans="1:12" s="36" customFormat="1">
      <c r="A97" s="23">
        <v>29</v>
      </c>
      <c r="B97" s="24" t="s">
        <v>57</v>
      </c>
      <c r="C97" s="25">
        <v>298520</v>
      </c>
      <c r="D97" s="25">
        <v>0</v>
      </c>
      <c r="E97" s="25">
        <v>1413695</v>
      </c>
      <c r="F97" s="25">
        <v>512458</v>
      </c>
      <c r="G97" s="25">
        <f>SUM(C97:F97)</f>
        <v>2224673</v>
      </c>
      <c r="H97" s="26">
        <v>461.42204301075265</v>
      </c>
      <c r="I97" s="26" t="s">
        <v>205</v>
      </c>
      <c r="J97" s="26">
        <v>2185.1468413978491</v>
      </c>
      <c r="K97" s="26">
        <v>792.10577956989232</v>
      </c>
      <c r="L97" s="26">
        <f>H97+I97+J97+K97</f>
        <v>3438.6746639784942</v>
      </c>
    </row>
    <row r="98" spans="1:12" s="36" customFormat="1">
      <c r="A98" s="35"/>
      <c r="B98" s="35" t="s">
        <v>129</v>
      </c>
      <c r="C98" s="17">
        <v>298520</v>
      </c>
      <c r="D98" s="17"/>
      <c r="E98" s="17">
        <v>1413695</v>
      </c>
      <c r="F98" s="17">
        <v>512458</v>
      </c>
      <c r="G98" s="27">
        <f>SUM(C98:F98)</f>
        <v>2224673</v>
      </c>
      <c r="H98" s="27">
        <v>461.42204301075265</v>
      </c>
      <c r="I98" s="27"/>
      <c r="J98" s="27">
        <v>2185.1468413978491</v>
      </c>
      <c r="K98" s="27">
        <v>792.10577956989232</v>
      </c>
      <c r="L98" s="27">
        <f t="shared" ref="L98:L118" si="14">H98+I98+J98+K98</f>
        <v>3438.6746639784942</v>
      </c>
    </row>
    <row r="99" spans="1:12" s="36" customFormat="1">
      <c r="A99" s="35"/>
      <c r="B99" s="35" t="s">
        <v>73</v>
      </c>
      <c r="C99" s="17"/>
      <c r="D99" s="17"/>
      <c r="E99" s="17"/>
      <c r="F99" s="17"/>
      <c r="G99" s="27">
        <f>SUM(C99:F99)</f>
        <v>0</v>
      </c>
      <c r="H99" s="27" t="s">
        <v>205</v>
      </c>
      <c r="I99" s="27"/>
      <c r="J99" s="27"/>
      <c r="K99" s="27"/>
      <c r="L99" s="27">
        <f t="shared" si="14"/>
        <v>0</v>
      </c>
    </row>
    <row r="100" spans="1:12" s="36" customFormat="1">
      <c r="A100" s="23">
        <v>30</v>
      </c>
      <c r="B100" s="24" t="s">
        <v>58</v>
      </c>
      <c r="C100" s="25">
        <v>14432</v>
      </c>
      <c r="D100" s="25">
        <v>0</v>
      </c>
      <c r="E100" s="25">
        <v>3744047</v>
      </c>
      <c r="F100" s="25">
        <v>2041625</v>
      </c>
      <c r="G100" s="25">
        <f>SUM(C100:F100)</f>
        <v>5800104</v>
      </c>
      <c r="H100" s="26">
        <v>22.307526881720428</v>
      </c>
      <c r="I100" s="26" t="s">
        <v>205</v>
      </c>
      <c r="J100" s="26">
        <v>5787.1694220430099</v>
      </c>
      <c r="K100" s="26">
        <v>3155.7375672043008</v>
      </c>
      <c r="L100" s="26">
        <f>H100+I100+J100+K100</f>
        <v>8965.2145161290318</v>
      </c>
    </row>
    <row r="101" spans="1:12" s="36" customFormat="1">
      <c r="A101" s="35"/>
      <c r="B101" s="35" t="s">
        <v>130</v>
      </c>
      <c r="C101" s="17"/>
      <c r="D101" s="17"/>
      <c r="E101" s="17">
        <v>3744047</v>
      </c>
      <c r="F101" s="17">
        <v>2041625</v>
      </c>
      <c r="G101" s="17">
        <f>G100</f>
        <v>5800104</v>
      </c>
      <c r="H101" s="27"/>
      <c r="I101" s="27"/>
      <c r="J101" s="27">
        <v>5787.1694220430099</v>
      </c>
      <c r="K101" s="27">
        <v>3155.7375672043008</v>
      </c>
      <c r="L101" s="27">
        <f t="shared" si="14"/>
        <v>8942.9069892473108</v>
      </c>
    </row>
    <row r="102" spans="1:12" s="36" customFormat="1">
      <c r="A102" s="23">
        <v>31</v>
      </c>
      <c r="B102" s="24" t="s">
        <v>60</v>
      </c>
      <c r="C102" s="25">
        <v>7180</v>
      </c>
      <c r="D102" s="25">
        <v>0</v>
      </c>
      <c r="E102" s="25">
        <v>780424</v>
      </c>
      <c r="F102" s="37">
        <v>692817</v>
      </c>
      <c r="G102" s="25">
        <f>SUM(C102:F102)</f>
        <v>1480421</v>
      </c>
      <c r="H102" s="26">
        <v>11.098118279569892</v>
      </c>
      <c r="I102" s="26" t="s">
        <v>205</v>
      </c>
      <c r="J102" s="26">
        <v>1206.3005376344086</v>
      </c>
      <c r="K102" s="26">
        <v>1070.8864919354839</v>
      </c>
      <c r="L102" s="26">
        <f t="shared" si="14"/>
        <v>2288.2851478494622</v>
      </c>
    </row>
    <row r="103" spans="1:12" s="36" customFormat="1">
      <c r="A103" s="35"/>
      <c r="B103" s="35" t="s">
        <v>131</v>
      </c>
      <c r="C103" s="17">
        <v>7180</v>
      </c>
      <c r="D103" s="17"/>
      <c r="E103" s="17">
        <v>780424</v>
      </c>
      <c r="F103" s="17">
        <v>692817</v>
      </c>
      <c r="G103" s="27">
        <f>E103+F103</f>
        <v>1473241</v>
      </c>
      <c r="H103" s="27"/>
      <c r="I103" s="27"/>
      <c r="J103" s="27">
        <v>1206.3005376344086</v>
      </c>
      <c r="K103" s="27">
        <v>1070.8864919354839</v>
      </c>
      <c r="L103" s="27">
        <f t="shared" si="14"/>
        <v>2277.1870295698927</v>
      </c>
    </row>
    <row r="104" spans="1:12" s="36" customFormat="1">
      <c r="A104" s="18">
        <v>32</v>
      </c>
      <c r="B104" s="19" t="s">
        <v>62</v>
      </c>
      <c r="C104" s="20">
        <v>0</v>
      </c>
      <c r="D104" s="20">
        <v>0</v>
      </c>
      <c r="E104" s="20">
        <v>19700</v>
      </c>
      <c r="F104" s="20">
        <v>22367</v>
      </c>
      <c r="G104" s="20">
        <f>SUM(C104:F104)</f>
        <v>42067</v>
      </c>
      <c r="H104" s="21" t="s">
        <v>205</v>
      </c>
      <c r="I104" s="21" t="s">
        <v>205</v>
      </c>
      <c r="J104" s="21">
        <v>30.450268817204297</v>
      </c>
      <c r="K104" s="21">
        <v>34.572647849462363</v>
      </c>
      <c r="L104" s="21">
        <f t="shared" si="14"/>
        <v>65.02291666666666</v>
      </c>
    </row>
    <row r="105" spans="1:12" s="36" customFormat="1">
      <c r="A105" s="35"/>
      <c r="B105" s="35" t="s">
        <v>132</v>
      </c>
      <c r="C105" s="17"/>
      <c r="D105" s="17"/>
      <c r="E105" s="17">
        <v>19700</v>
      </c>
      <c r="F105" s="17">
        <v>22367</v>
      </c>
      <c r="G105" s="27">
        <f>C105+D105+E105+F105</f>
        <v>42067</v>
      </c>
      <c r="H105" s="71" t="s">
        <v>205</v>
      </c>
      <c r="I105" s="27"/>
      <c r="J105" s="27">
        <v>30.450268817204297</v>
      </c>
      <c r="K105" s="27">
        <v>34.572647849462363</v>
      </c>
      <c r="L105" s="27">
        <f t="shared" si="14"/>
        <v>65.02291666666666</v>
      </c>
    </row>
    <row r="106" spans="1:12" s="36" customFormat="1">
      <c r="A106" s="18">
        <v>33</v>
      </c>
      <c r="B106" s="19" t="s">
        <v>61</v>
      </c>
      <c r="C106" s="20">
        <v>688532</v>
      </c>
      <c r="D106" s="20">
        <v>86348</v>
      </c>
      <c r="E106" s="20">
        <v>5491762</v>
      </c>
      <c r="F106" s="20">
        <v>2327289</v>
      </c>
      <c r="G106" s="20">
        <f>SUM(C106:F106)</f>
        <v>8593931</v>
      </c>
      <c r="H106" s="21">
        <v>1064.2631720430106</v>
      </c>
      <c r="I106" s="21">
        <v>133.46801075268817</v>
      </c>
      <c r="J106" s="21">
        <v>8488.6106182795684</v>
      </c>
      <c r="K106" s="21">
        <v>3597.2881048387094</v>
      </c>
      <c r="L106" s="21">
        <f t="shared" si="14"/>
        <v>13283.629905913976</v>
      </c>
    </row>
    <row r="107" spans="1:12" s="36" customFormat="1">
      <c r="A107" s="35"/>
      <c r="B107" s="35" t="s">
        <v>133</v>
      </c>
      <c r="C107" s="17">
        <v>688532</v>
      </c>
      <c r="D107" s="17">
        <v>86348</v>
      </c>
      <c r="E107" s="17">
        <v>5491762</v>
      </c>
      <c r="F107" s="17">
        <v>2327289</v>
      </c>
      <c r="G107" s="27">
        <f>C107+D107+E107+F107</f>
        <v>8593931</v>
      </c>
      <c r="H107" s="27">
        <v>1064.2631720430106</v>
      </c>
      <c r="I107" s="27"/>
      <c r="J107" s="27">
        <v>8488.6106182795684</v>
      </c>
      <c r="K107" s="27">
        <v>3597.2881048387094</v>
      </c>
      <c r="L107" s="27">
        <f t="shared" si="14"/>
        <v>13150.161895161289</v>
      </c>
    </row>
    <row r="108" spans="1:12" s="36" customFormat="1">
      <c r="A108" s="18">
        <v>34</v>
      </c>
      <c r="B108" s="72" t="s">
        <v>214</v>
      </c>
      <c r="C108" s="20">
        <v>0</v>
      </c>
      <c r="D108" s="20">
        <v>0</v>
      </c>
      <c r="E108" s="20">
        <v>394067.50000000012</v>
      </c>
      <c r="F108" s="20">
        <v>0</v>
      </c>
      <c r="G108" s="20">
        <f>SUM(C108:F108)</f>
        <v>394067.50000000012</v>
      </c>
      <c r="H108" s="20" t="s">
        <v>205</v>
      </c>
      <c r="I108" s="20" t="s">
        <v>205</v>
      </c>
      <c r="J108" s="20">
        <v>609.10971102150552</v>
      </c>
      <c r="K108" s="20" t="s">
        <v>205</v>
      </c>
      <c r="L108" s="20">
        <f t="shared" si="14"/>
        <v>609.10971102150552</v>
      </c>
    </row>
    <row r="109" spans="1:12" s="36" customFormat="1">
      <c r="A109" s="35"/>
      <c r="B109" s="35" t="s">
        <v>215</v>
      </c>
      <c r="C109" s="17">
        <v>0</v>
      </c>
      <c r="D109" s="17">
        <v>0</v>
      </c>
      <c r="E109" s="17">
        <v>394067.50000000012</v>
      </c>
      <c r="F109" s="17">
        <v>0</v>
      </c>
      <c r="G109" s="27">
        <f>C109+D109+E109+F109</f>
        <v>394067.50000000012</v>
      </c>
      <c r="H109" s="71" t="s">
        <v>205</v>
      </c>
      <c r="I109" s="71"/>
      <c r="J109" s="71">
        <v>609.10971102150552</v>
      </c>
      <c r="K109" s="71" t="s">
        <v>205</v>
      </c>
      <c r="L109" s="71">
        <f t="shared" si="14"/>
        <v>609.10971102150552</v>
      </c>
    </row>
    <row r="110" spans="1:12" s="36" customFormat="1">
      <c r="A110" s="18">
        <v>35</v>
      </c>
      <c r="B110" s="72" t="s">
        <v>206</v>
      </c>
      <c r="C110" s="20">
        <v>0</v>
      </c>
      <c r="D110" s="20">
        <v>0</v>
      </c>
      <c r="E110" s="20">
        <v>0</v>
      </c>
      <c r="F110" s="20">
        <v>63967</v>
      </c>
      <c r="G110" s="20">
        <f>SUM(C110:F110)</f>
        <v>63967</v>
      </c>
      <c r="H110" s="20" t="s">
        <v>205</v>
      </c>
      <c r="I110" s="20" t="s">
        <v>205</v>
      </c>
      <c r="J110" s="20" t="s">
        <v>205</v>
      </c>
      <c r="K110" s="20">
        <v>98.873723118279571</v>
      </c>
      <c r="L110" s="20">
        <f t="shared" si="14"/>
        <v>98.873723118279571</v>
      </c>
    </row>
    <row r="111" spans="1:12" s="36" customFormat="1">
      <c r="A111" s="35"/>
      <c r="B111" s="35" t="s">
        <v>207</v>
      </c>
      <c r="C111" s="17">
        <v>0</v>
      </c>
      <c r="D111" s="17">
        <v>0</v>
      </c>
      <c r="E111" s="17">
        <v>0</v>
      </c>
      <c r="F111" s="17">
        <v>63967</v>
      </c>
      <c r="G111" s="27">
        <f>C111+D111+E111+F111</f>
        <v>63967</v>
      </c>
      <c r="H111" s="71" t="s">
        <v>205</v>
      </c>
      <c r="I111" s="71"/>
      <c r="J111" s="71" t="s">
        <v>205</v>
      </c>
      <c r="K111" s="71">
        <v>98.873723118279571</v>
      </c>
      <c r="L111" s="71">
        <f t="shared" si="14"/>
        <v>98.873723118279571</v>
      </c>
    </row>
    <row r="112" spans="1:12" s="36" customFormat="1">
      <c r="A112" s="18">
        <v>36</v>
      </c>
      <c r="B112" s="19" t="s">
        <v>63</v>
      </c>
      <c r="C112" s="20">
        <v>0</v>
      </c>
      <c r="D112" s="20">
        <v>0</v>
      </c>
      <c r="E112" s="20">
        <v>484858</v>
      </c>
      <c r="F112" s="73">
        <v>81593</v>
      </c>
      <c r="G112" s="20">
        <f>SUM(C112:F112)</f>
        <v>566451</v>
      </c>
      <c r="H112" s="21" t="s">
        <v>205</v>
      </c>
      <c r="I112" s="21" t="s">
        <v>205</v>
      </c>
      <c r="J112" s="21">
        <v>749.44448924731182</v>
      </c>
      <c r="K112" s="21">
        <v>126.11821236559139</v>
      </c>
      <c r="L112" s="21">
        <f t="shared" si="14"/>
        <v>875.5627016129032</v>
      </c>
    </row>
    <row r="113" spans="1:12" s="36" customFormat="1" ht="30">
      <c r="A113" s="35"/>
      <c r="B113" s="38" t="s">
        <v>134</v>
      </c>
      <c r="C113" s="17"/>
      <c r="D113" s="17"/>
      <c r="E113" s="17">
        <v>484858</v>
      </c>
      <c r="F113" s="17">
        <v>81593</v>
      </c>
      <c r="G113" s="27">
        <f>SUM(C113:F113)</f>
        <v>566451</v>
      </c>
      <c r="H113" s="27"/>
      <c r="I113" s="27"/>
      <c r="J113" s="27">
        <v>749.44448924731182</v>
      </c>
      <c r="K113" s="27">
        <v>126.11821236559139</v>
      </c>
      <c r="L113" s="27">
        <f t="shared" si="14"/>
        <v>875.5627016129032</v>
      </c>
    </row>
    <row r="114" spans="1:12" s="36" customFormat="1">
      <c r="A114" s="18">
        <v>37</v>
      </c>
      <c r="B114" s="19" t="s">
        <v>64</v>
      </c>
      <c r="C114" s="20">
        <v>230591</v>
      </c>
      <c r="D114" s="20">
        <v>0</v>
      </c>
      <c r="E114" s="20">
        <v>124945</v>
      </c>
      <c r="F114" s="20">
        <v>123459</v>
      </c>
      <c r="G114" s="20">
        <f>SUM(C114:F114)</f>
        <v>478995</v>
      </c>
      <c r="H114" s="21">
        <v>356.42426075268816</v>
      </c>
      <c r="I114" s="21" t="s">
        <v>205</v>
      </c>
      <c r="J114" s="21">
        <v>193.12735215053763</v>
      </c>
      <c r="K114" s="21">
        <v>190.83044354838708</v>
      </c>
      <c r="L114" s="21">
        <f t="shared" si="14"/>
        <v>740.38205645161281</v>
      </c>
    </row>
    <row r="115" spans="1:12" s="36" customFormat="1">
      <c r="A115" s="35"/>
      <c r="B115" s="35" t="s">
        <v>135</v>
      </c>
      <c r="C115" s="17">
        <v>230591</v>
      </c>
      <c r="D115" s="17"/>
      <c r="E115" s="17">
        <v>124945</v>
      </c>
      <c r="F115" s="17">
        <v>123459</v>
      </c>
      <c r="G115" s="27">
        <f t="shared" ref="G115" si="15">G114</f>
        <v>478995</v>
      </c>
      <c r="H115" s="27">
        <v>356.42426075268816</v>
      </c>
      <c r="I115" s="27"/>
      <c r="J115" s="27">
        <v>193.12735215053763</v>
      </c>
      <c r="K115" s="27">
        <v>190.83044354838708</v>
      </c>
      <c r="L115" s="27">
        <f t="shared" si="14"/>
        <v>740.38205645161281</v>
      </c>
    </row>
    <row r="116" spans="1:12" s="36" customFormat="1">
      <c r="A116" s="23">
        <v>38</v>
      </c>
      <c r="B116" s="24" t="s">
        <v>65</v>
      </c>
      <c r="C116" s="25">
        <v>0</v>
      </c>
      <c r="D116" s="25">
        <v>0</v>
      </c>
      <c r="E116" s="25">
        <v>260079</v>
      </c>
      <c r="F116" s="25">
        <v>74229</v>
      </c>
      <c r="G116" s="25">
        <f t="shared" ref="G116:G121" si="16">SUM(C116:F116)</f>
        <v>334308</v>
      </c>
      <c r="H116" s="26" t="s">
        <v>205</v>
      </c>
      <c r="I116" s="26" t="s">
        <v>205</v>
      </c>
      <c r="J116" s="26">
        <v>402.00383064516126</v>
      </c>
      <c r="K116" s="26">
        <v>114.73568548387095</v>
      </c>
      <c r="L116" s="26">
        <f t="shared" si="14"/>
        <v>516.73951612903215</v>
      </c>
    </row>
    <row r="117" spans="1:12" s="36" customFormat="1" ht="30">
      <c r="A117" s="35"/>
      <c r="B117" s="38" t="s">
        <v>136</v>
      </c>
      <c r="C117" s="17"/>
      <c r="D117" s="17"/>
      <c r="E117" s="17">
        <v>62418.96</v>
      </c>
      <c r="F117" s="17">
        <v>4527.9690000000001</v>
      </c>
      <c r="G117" s="27">
        <f t="shared" si="16"/>
        <v>66946.929000000004</v>
      </c>
      <c r="H117" s="27"/>
      <c r="I117" s="27"/>
      <c r="J117" s="27">
        <v>96.48091935483869</v>
      </c>
      <c r="K117" s="27">
        <v>6.9988768145161284</v>
      </c>
      <c r="L117" s="27">
        <f t="shared" si="14"/>
        <v>103.47979616935481</v>
      </c>
    </row>
    <row r="118" spans="1:12" s="36" customFormat="1">
      <c r="A118" s="35"/>
      <c r="B118" s="35" t="s">
        <v>137</v>
      </c>
      <c r="C118" s="17"/>
      <c r="D118" s="17"/>
      <c r="E118" s="17">
        <v>197660.04</v>
      </c>
      <c r="F118" s="17">
        <v>69701.031000000003</v>
      </c>
      <c r="G118" s="27">
        <f t="shared" si="16"/>
        <v>267361.071</v>
      </c>
      <c r="H118" s="27"/>
      <c r="I118" s="27"/>
      <c r="J118" s="27">
        <v>305.52291129032255</v>
      </c>
      <c r="K118" s="27">
        <v>107.73680866935483</v>
      </c>
      <c r="L118" s="27">
        <f t="shared" si="14"/>
        <v>413.2597199596774</v>
      </c>
    </row>
    <row r="119" spans="1:12" s="36" customFormat="1">
      <c r="A119" s="23">
        <v>39</v>
      </c>
      <c r="B119" s="24" t="s">
        <v>66</v>
      </c>
      <c r="C119" s="25">
        <v>0</v>
      </c>
      <c r="D119" s="25">
        <v>164099</v>
      </c>
      <c r="E119" s="25">
        <v>758913</v>
      </c>
      <c r="F119" s="25">
        <v>868290</v>
      </c>
      <c r="G119" s="25">
        <f>SUM(C119:F119)</f>
        <v>1791302</v>
      </c>
      <c r="H119" s="26" t="s">
        <v>205</v>
      </c>
      <c r="I119" s="26">
        <v>253.64764784946234</v>
      </c>
      <c r="J119" s="26">
        <v>1173.0510080645161</v>
      </c>
      <c r="K119" s="26">
        <v>1342.1149193548385</v>
      </c>
      <c r="L119" s="26">
        <f>H119+I119+J119+K119</f>
        <v>2768.8135752688167</v>
      </c>
    </row>
    <row r="120" spans="1:12" s="36" customFormat="1">
      <c r="A120" s="35"/>
      <c r="B120" s="35" t="s">
        <v>138</v>
      </c>
      <c r="C120" s="17"/>
      <c r="D120" s="17">
        <v>164099</v>
      </c>
      <c r="E120" s="17">
        <v>758913</v>
      </c>
      <c r="F120" s="17">
        <v>868290</v>
      </c>
      <c r="G120" s="27">
        <f t="shared" si="16"/>
        <v>1791302</v>
      </c>
      <c r="H120" s="27"/>
      <c r="I120" s="27">
        <v>253.64764784946234</v>
      </c>
      <c r="J120" s="27">
        <v>1173.0510080645161</v>
      </c>
      <c r="K120" s="27">
        <v>1342.1149193548385</v>
      </c>
      <c r="L120" s="27">
        <f>H120+I120+J120+K120</f>
        <v>2768.8135752688167</v>
      </c>
    </row>
    <row r="121" spans="1:12" s="36" customFormat="1">
      <c r="A121" s="23">
        <v>40</v>
      </c>
      <c r="B121" s="24" t="s">
        <v>67</v>
      </c>
      <c r="C121" s="25">
        <v>0</v>
      </c>
      <c r="D121" s="25">
        <v>0</v>
      </c>
      <c r="E121" s="25">
        <v>502625</v>
      </c>
      <c r="F121" s="25">
        <v>684676</v>
      </c>
      <c r="G121" s="25">
        <f t="shared" si="16"/>
        <v>1187301</v>
      </c>
      <c r="H121" s="26" t="s">
        <v>205</v>
      </c>
      <c r="I121" s="26" t="s">
        <v>205</v>
      </c>
      <c r="J121" s="26">
        <v>776.9069220430107</v>
      </c>
      <c r="K121" s="26">
        <v>1058.3029569892471</v>
      </c>
      <c r="L121" s="26">
        <f>H121+I121+J121+K121</f>
        <v>1835.209879032258</v>
      </c>
    </row>
    <row r="122" spans="1:12" s="36" customFormat="1">
      <c r="A122" s="35"/>
      <c r="B122" s="35" t="s">
        <v>139</v>
      </c>
      <c r="C122" s="17"/>
      <c r="D122" s="17"/>
      <c r="E122" s="17">
        <v>502625</v>
      </c>
      <c r="F122" s="17">
        <v>684676</v>
      </c>
      <c r="G122" s="27">
        <f>SUM(C122:F122)</f>
        <v>1187301</v>
      </c>
      <c r="H122" s="27"/>
      <c r="I122" s="27"/>
      <c r="J122" s="27">
        <v>776.9069220430107</v>
      </c>
      <c r="K122" s="27">
        <v>1058.3029569892471</v>
      </c>
      <c r="L122" s="27">
        <f>SUM(H122:K122)</f>
        <v>1835.209879032258</v>
      </c>
    </row>
    <row r="123" spans="1:12" s="36" customFormat="1">
      <c r="A123" s="23">
        <v>41</v>
      </c>
      <c r="B123" s="24" t="s">
        <v>69</v>
      </c>
      <c r="C123" s="25">
        <v>157073</v>
      </c>
      <c r="D123" s="25">
        <v>0</v>
      </c>
      <c r="E123" s="25">
        <v>1286494</v>
      </c>
      <c r="F123" s="25">
        <v>430345</v>
      </c>
      <c r="G123" s="25">
        <f t="shared" ref="G123:G133" si="17">SUM(C123:F123)</f>
        <v>1873912</v>
      </c>
      <c r="H123" s="26">
        <v>242.78756720430107</v>
      </c>
      <c r="I123" s="26" t="s">
        <v>205</v>
      </c>
      <c r="J123" s="26">
        <v>1988.5323924731183</v>
      </c>
      <c r="K123" s="26">
        <v>665.18380376344078</v>
      </c>
      <c r="L123" s="26">
        <f>H123+I123+J123+K123</f>
        <v>2896.50376344086</v>
      </c>
    </row>
    <row r="124" spans="1:12" s="36" customFormat="1">
      <c r="A124" s="35"/>
      <c r="B124" s="35" t="s">
        <v>140</v>
      </c>
      <c r="C124" s="17">
        <v>157073</v>
      </c>
      <c r="D124" s="17"/>
      <c r="E124" s="17">
        <v>378101</v>
      </c>
      <c r="F124" s="17">
        <v>111890</v>
      </c>
      <c r="G124" s="27">
        <f>SUM(C124:F124)</f>
        <v>647064</v>
      </c>
      <c r="H124" s="27">
        <v>242.78756720430107</v>
      </c>
      <c r="I124" s="27"/>
      <c r="J124" s="27">
        <v>584.43030913978487</v>
      </c>
      <c r="K124" s="27">
        <v>172.948252688172</v>
      </c>
      <c r="L124" s="27">
        <f t="shared" ref="L124:L130" si="18">H124+I124+J124+K124</f>
        <v>1000.1661290322579</v>
      </c>
    </row>
    <row r="125" spans="1:12" s="36" customFormat="1">
      <c r="A125" s="35"/>
      <c r="B125" s="35" t="s">
        <v>141</v>
      </c>
      <c r="C125" s="17"/>
      <c r="D125" s="17"/>
      <c r="E125" s="17">
        <v>123246</v>
      </c>
      <c r="F125" s="17"/>
      <c r="G125" s="27">
        <f t="shared" si="17"/>
        <v>123246</v>
      </c>
      <c r="H125" s="27"/>
      <c r="I125" s="27"/>
      <c r="J125" s="27">
        <v>190.50120967741935</v>
      </c>
      <c r="K125" s="27"/>
      <c r="L125" s="27">
        <f t="shared" si="18"/>
        <v>190.50120967741935</v>
      </c>
    </row>
    <row r="126" spans="1:12" s="36" customFormat="1">
      <c r="A126" s="35"/>
      <c r="B126" s="35" t="s">
        <v>142</v>
      </c>
      <c r="C126" s="17"/>
      <c r="D126" s="17"/>
      <c r="E126" s="17">
        <v>18526</v>
      </c>
      <c r="F126" s="17"/>
      <c r="G126" s="27">
        <f t="shared" si="17"/>
        <v>18526</v>
      </c>
      <c r="H126" s="27"/>
      <c r="I126" s="27"/>
      <c r="J126" s="27">
        <v>28.635618279569893</v>
      </c>
      <c r="K126" s="27"/>
      <c r="L126" s="27">
        <f t="shared" si="18"/>
        <v>28.635618279569893</v>
      </c>
    </row>
    <row r="127" spans="1:12" s="36" customFormat="1">
      <c r="A127" s="35"/>
      <c r="B127" s="35" t="s">
        <v>143</v>
      </c>
      <c r="C127" s="17"/>
      <c r="D127" s="17"/>
      <c r="E127" s="17">
        <v>46571</v>
      </c>
      <c r="F127" s="17">
        <v>35331</v>
      </c>
      <c r="G127" s="27">
        <f t="shared" si="17"/>
        <v>81902</v>
      </c>
      <c r="H127" s="27"/>
      <c r="I127" s="27"/>
      <c r="J127" s="27">
        <v>71.984744623655914</v>
      </c>
      <c r="K127" s="27">
        <v>54.611088709677411</v>
      </c>
      <c r="L127" s="27">
        <f t="shared" si="18"/>
        <v>126.59583333333333</v>
      </c>
    </row>
    <row r="128" spans="1:12" s="36" customFormat="1" ht="30" customHeight="1">
      <c r="A128" s="35"/>
      <c r="B128" s="35" t="s">
        <v>144</v>
      </c>
      <c r="C128" s="17"/>
      <c r="D128" s="17"/>
      <c r="E128" s="17">
        <v>39366</v>
      </c>
      <c r="F128" s="17">
        <v>53793</v>
      </c>
      <c r="G128" s="27">
        <f t="shared" si="17"/>
        <v>93159</v>
      </c>
      <c r="H128" s="27"/>
      <c r="I128" s="27"/>
      <c r="J128" s="27">
        <v>60.847983870967738</v>
      </c>
      <c r="K128" s="27">
        <v>83.14778225806451</v>
      </c>
      <c r="L128" s="27">
        <f t="shared" si="18"/>
        <v>143.99576612903223</v>
      </c>
    </row>
    <row r="129" spans="1:12" s="36" customFormat="1">
      <c r="A129" s="35"/>
      <c r="B129" s="35" t="s">
        <v>145</v>
      </c>
      <c r="C129" s="17"/>
      <c r="D129" s="17"/>
      <c r="E129" s="17">
        <v>76032</v>
      </c>
      <c r="F129" s="17">
        <v>139647</v>
      </c>
      <c r="G129" s="27">
        <f t="shared" si="17"/>
        <v>215679</v>
      </c>
      <c r="H129" s="27"/>
      <c r="I129" s="27"/>
      <c r="J129" s="27">
        <v>117.52258064516127</v>
      </c>
      <c r="K129" s="27">
        <v>215.85221774193545</v>
      </c>
      <c r="L129" s="27">
        <f t="shared" si="18"/>
        <v>333.37479838709669</v>
      </c>
    </row>
    <row r="130" spans="1:12" s="36" customFormat="1">
      <c r="A130" s="35"/>
      <c r="B130" s="35" t="s">
        <v>146</v>
      </c>
      <c r="C130" s="17"/>
      <c r="D130" s="17"/>
      <c r="E130" s="17">
        <v>604652</v>
      </c>
      <c r="F130" s="17">
        <v>89684</v>
      </c>
      <c r="G130" s="27">
        <f t="shared" si="17"/>
        <v>694336</v>
      </c>
      <c r="H130" s="27"/>
      <c r="I130" s="27"/>
      <c r="J130" s="27">
        <v>934.60994623655915</v>
      </c>
      <c r="K130" s="27">
        <v>138.6244623655914</v>
      </c>
      <c r="L130" s="27">
        <f t="shared" si="18"/>
        <v>1073.2344086021506</v>
      </c>
    </row>
    <row r="131" spans="1:12" s="36" customFormat="1">
      <c r="A131" s="23">
        <v>42</v>
      </c>
      <c r="B131" s="39" t="s">
        <v>70</v>
      </c>
      <c r="C131" s="40">
        <v>0</v>
      </c>
      <c r="D131" s="40">
        <v>0</v>
      </c>
      <c r="E131" s="40">
        <v>587544</v>
      </c>
      <c r="F131" s="40">
        <v>106730</v>
      </c>
      <c r="G131" s="25">
        <f t="shared" si="17"/>
        <v>694274</v>
      </c>
      <c r="H131" s="41" t="s">
        <v>205</v>
      </c>
      <c r="I131" s="41" t="s">
        <v>205</v>
      </c>
      <c r="J131" s="26">
        <v>908.16612903225803</v>
      </c>
      <c r="K131" s="26">
        <v>164.97244623655914</v>
      </c>
      <c r="L131" s="26">
        <f>H131+I131+J131+K131</f>
        <v>1073.1385752688172</v>
      </c>
    </row>
    <row r="132" spans="1:12" s="36" customFormat="1" ht="30">
      <c r="A132" s="35"/>
      <c r="B132" s="38" t="s">
        <v>147</v>
      </c>
      <c r="C132" s="17"/>
      <c r="D132" s="17"/>
      <c r="E132" s="17">
        <v>587544</v>
      </c>
      <c r="F132" s="17">
        <v>106730</v>
      </c>
      <c r="G132" s="27">
        <f t="shared" si="17"/>
        <v>694274</v>
      </c>
      <c r="H132" s="27"/>
      <c r="I132" s="27"/>
      <c r="J132" s="27">
        <v>908.16612903225803</v>
      </c>
      <c r="K132" s="27">
        <v>164.97244623655914</v>
      </c>
      <c r="L132" s="27">
        <f>SUM(H132:K132)</f>
        <v>1073.1385752688172</v>
      </c>
    </row>
    <row r="133" spans="1:12" s="36" customFormat="1">
      <c r="A133" s="23">
        <v>43</v>
      </c>
      <c r="B133" s="24" t="s">
        <v>72</v>
      </c>
      <c r="C133" s="25">
        <v>13630</v>
      </c>
      <c r="D133" s="25">
        <v>0</v>
      </c>
      <c r="E133" s="25">
        <v>4169362</v>
      </c>
      <c r="F133" s="25">
        <v>3335570</v>
      </c>
      <c r="G133" s="25">
        <f t="shared" si="17"/>
        <v>7518562</v>
      </c>
      <c r="H133" s="26">
        <v>21.06787634408602</v>
      </c>
      <c r="I133" s="26" t="s">
        <v>205</v>
      </c>
      <c r="J133" s="26">
        <v>6444.5783602150532</v>
      </c>
      <c r="K133" s="26">
        <v>5155.7869623655906</v>
      </c>
      <c r="L133" s="26">
        <f>H133+I133+J133+K133</f>
        <v>11621.433198924729</v>
      </c>
    </row>
    <row r="134" spans="1:12" s="36" customFormat="1">
      <c r="A134" s="35"/>
      <c r="B134" s="35" t="s">
        <v>148</v>
      </c>
      <c r="C134" s="17">
        <v>13630</v>
      </c>
      <c r="D134" s="17"/>
      <c r="E134" s="17">
        <v>4169362</v>
      </c>
      <c r="F134" s="17">
        <v>3335570</v>
      </c>
      <c r="G134" s="27">
        <f>C134+D134+E134+F134</f>
        <v>7518562</v>
      </c>
      <c r="H134" s="27">
        <v>21.06787634408602</v>
      </c>
      <c r="I134" s="27"/>
      <c r="J134" s="27">
        <v>6444.5783602150532</v>
      </c>
      <c r="K134" s="27">
        <v>5155.7869623655906</v>
      </c>
      <c r="L134" s="27">
        <f>H134+I134+J134+K134</f>
        <v>11621.433198924729</v>
      </c>
    </row>
    <row r="135" spans="1:12" s="36" customFormat="1">
      <c r="A135" s="23">
        <v>44</v>
      </c>
      <c r="B135" s="24" t="s">
        <v>219</v>
      </c>
      <c r="C135" s="25">
        <v>0</v>
      </c>
      <c r="D135" s="25">
        <v>0</v>
      </c>
      <c r="E135" s="25">
        <v>224630</v>
      </c>
      <c r="F135" s="25">
        <v>0</v>
      </c>
      <c r="G135" s="25">
        <f t="shared" ref="G135:G136" si="19">SUM(C135:F135)</f>
        <v>224630</v>
      </c>
      <c r="H135" s="26" t="s">
        <v>205</v>
      </c>
      <c r="I135" s="26" t="s">
        <v>205</v>
      </c>
      <c r="J135" s="26">
        <v>347.21034946236557</v>
      </c>
      <c r="K135" s="26" t="s">
        <v>205</v>
      </c>
      <c r="L135" s="26">
        <f>H135+I135+J135+K135</f>
        <v>347.21034946236557</v>
      </c>
    </row>
    <row r="136" spans="1:12" s="36" customFormat="1">
      <c r="A136" s="35"/>
      <c r="B136" s="35" t="s">
        <v>149</v>
      </c>
      <c r="C136" s="17"/>
      <c r="D136" s="17"/>
      <c r="E136" s="17">
        <v>224630</v>
      </c>
      <c r="F136" s="17"/>
      <c r="G136" s="27">
        <f t="shared" si="19"/>
        <v>224630</v>
      </c>
      <c r="H136" s="27"/>
      <c r="I136" s="27"/>
      <c r="J136" s="27">
        <v>347.21034946236557</v>
      </c>
      <c r="K136" s="27"/>
      <c r="L136" s="27">
        <f>H136+I136+J136+K136</f>
        <v>347.21034946236557</v>
      </c>
    </row>
    <row r="137" spans="1:12" s="36" customFormat="1">
      <c r="A137" s="23">
        <v>45</v>
      </c>
      <c r="B137" s="24" t="s">
        <v>75</v>
      </c>
      <c r="C137" s="25">
        <v>864031</v>
      </c>
      <c r="D137" s="25">
        <v>0</v>
      </c>
      <c r="E137" s="25">
        <v>10140111</v>
      </c>
      <c r="F137" s="25">
        <v>4954599</v>
      </c>
      <c r="G137" s="25">
        <f>SUM(C137:F137)</f>
        <v>15958741</v>
      </c>
      <c r="H137" s="26">
        <v>1335.5317876344086</v>
      </c>
      <c r="I137" s="26" t="s">
        <v>205</v>
      </c>
      <c r="J137" s="26">
        <v>15673.558669354838</v>
      </c>
      <c r="K137" s="26">
        <v>7658.3183467741928</v>
      </c>
      <c r="L137" s="26">
        <f>H137+I137+J137+K137</f>
        <v>24667.408803763436</v>
      </c>
    </row>
    <row r="138" spans="1:12" s="36" customFormat="1">
      <c r="A138" s="35"/>
      <c r="B138" s="35" t="s">
        <v>150</v>
      </c>
      <c r="C138" s="17">
        <v>864031</v>
      </c>
      <c r="D138" s="17"/>
      <c r="E138" s="17">
        <v>4157445.51</v>
      </c>
      <c r="F138" s="17">
        <v>1635017.6700000002</v>
      </c>
      <c r="G138" s="27">
        <f>SUM(C138:F138)</f>
        <v>6656494.1799999997</v>
      </c>
      <c r="H138" s="27">
        <v>1335.5317876344086</v>
      </c>
      <c r="I138" s="27"/>
      <c r="J138" s="27">
        <v>6426.1590544354831</v>
      </c>
      <c r="K138" s="27">
        <v>2527.2450544354838</v>
      </c>
      <c r="L138" s="27">
        <f>SUM(H138:K138)</f>
        <v>10288.935896505376</v>
      </c>
    </row>
    <row r="139" spans="1:12" s="36" customFormat="1">
      <c r="A139" s="35"/>
      <c r="B139" s="35" t="s">
        <v>151</v>
      </c>
      <c r="C139" s="17"/>
      <c r="D139" s="17"/>
      <c r="E139" s="17">
        <v>5982665.4899999993</v>
      </c>
      <c r="F139" s="17">
        <v>3319581.33</v>
      </c>
      <c r="G139" s="27">
        <f>SUM(C139:F139)</f>
        <v>9302246.8200000003</v>
      </c>
      <c r="H139" s="27"/>
      <c r="I139" s="27"/>
      <c r="J139" s="27">
        <v>9247.3996149193536</v>
      </c>
      <c r="K139" s="27">
        <v>5131.0732923387095</v>
      </c>
      <c r="L139" s="27">
        <f>SUM(H139:K139)</f>
        <v>14378.472907258063</v>
      </c>
    </row>
    <row r="140" spans="1:12" s="36" customFormat="1">
      <c r="A140" s="23">
        <v>46</v>
      </c>
      <c r="B140" s="24" t="s">
        <v>77</v>
      </c>
      <c r="C140" s="25">
        <v>14418</v>
      </c>
      <c r="D140" s="25">
        <v>0</v>
      </c>
      <c r="E140" s="25">
        <v>1330487</v>
      </c>
      <c r="F140" s="25">
        <v>854831</v>
      </c>
      <c r="G140" s="25">
        <f>SUM(C140:F140)</f>
        <v>2199736</v>
      </c>
      <c r="H140" s="26">
        <v>22.285887096774193</v>
      </c>
      <c r="I140" s="26" t="s">
        <v>205</v>
      </c>
      <c r="J140" s="26">
        <v>2056.5323252688172</v>
      </c>
      <c r="K140" s="26">
        <v>1321.3113575268815</v>
      </c>
      <c r="L140" s="26">
        <f>H140+I140+J140+K140</f>
        <v>3400.1295698924732</v>
      </c>
    </row>
    <row r="141" spans="1:12" s="36" customFormat="1">
      <c r="A141" s="35"/>
      <c r="B141" s="35" t="s">
        <v>152</v>
      </c>
      <c r="C141" s="17"/>
      <c r="D141" s="17"/>
      <c r="E141" s="17">
        <v>1330487</v>
      </c>
      <c r="F141" s="17">
        <v>854831</v>
      </c>
      <c r="G141" s="27">
        <f>F141+E141</f>
        <v>2185318</v>
      </c>
      <c r="H141" s="27"/>
      <c r="I141" s="27"/>
      <c r="J141" s="27">
        <v>2056.5323252688172</v>
      </c>
      <c r="K141" s="27">
        <v>1321.3113575268815</v>
      </c>
      <c r="L141" s="27">
        <f>H141+I141+J141+K141</f>
        <v>3377.8436827956984</v>
      </c>
    </row>
    <row r="142" spans="1:12" s="36" customFormat="1">
      <c r="A142" s="23">
        <v>47</v>
      </c>
      <c r="B142" s="24" t="s">
        <v>78</v>
      </c>
      <c r="C142" s="42">
        <v>928960</v>
      </c>
      <c r="D142" s="25">
        <v>0</v>
      </c>
      <c r="E142" s="42">
        <v>3685269</v>
      </c>
      <c r="F142" s="42">
        <v>2425639</v>
      </c>
      <c r="G142" s="25">
        <f>SUM(C142:F142)</f>
        <v>7039868</v>
      </c>
      <c r="H142" s="26">
        <v>1435.8924731182794</v>
      </c>
      <c r="I142" s="26" t="s">
        <v>205</v>
      </c>
      <c r="J142" s="26">
        <v>5696.3163306451606</v>
      </c>
      <c r="K142" s="26">
        <v>3749.3075940860213</v>
      </c>
      <c r="L142" s="26">
        <f>H142+I142+J142+K142</f>
        <v>10881.516397849462</v>
      </c>
    </row>
    <row r="143" spans="1:12" s="36" customFormat="1">
      <c r="A143" s="35"/>
      <c r="B143" s="35" t="s">
        <v>153</v>
      </c>
      <c r="C143" s="17">
        <v>928960</v>
      </c>
      <c r="D143" s="17"/>
      <c r="E143" s="17">
        <v>329463</v>
      </c>
      <c r="F143" s="17">
        <v>411388</v>
      </c>
      <c r="G143" s="27">
        <f t="shared" ref="G143:G148" si="20">SUM(C143:F143)</f>
        <v>1669811</v>
      </c>
      <c r="H143" s="27">
        <v>1435.8924731182794</v>
      </c>
      <c r="I143" s="27"/>
      <c r="J143" s="27">
        <v>509.25060483870965</v>
      </c>
      <c r="K143" s="27">
        <v>635.88198924731182</v>
      </c>
      <c r="L143" s="27">
        <f t="shared" ref="L143:L148" si="21">SUM(H143:K143)</f>
        <v>2581.0250672043012</v>
      </c>
    </row>
    <row r="144" spans="1:12" s="36" customFormat="1">
      <c r="A144" s="35"/>
      <c r="B144" s="35" t="s">
        <v>154</v>
      </c>
      <c r="C144" s="17"/>
      <c r="D144" s="17"/>
      <c r="E144" s="17">
        <v>1586140</v>
      </c>
      <c r="F144" s="17">
        <v>1153876</v>
      </c>
      <c r="G144" s="27">
        <f t="shared" si="20"/>
        <v>2740016</v>
      </c>
      <c r="H144" s="27"/>
      <c r="I144" s="27"/>
      <c r="J144" s="27">
        <v>2451.6948924731182</v>
      </c>
      <c r="K144" s="27">
        <v>1783.5448924731181</v>
      </c>
      <c r="L144" s="27">
        <f t="shared" si="21"/>
        <v>4235.2397849462359</v>
      </c>
    </row>
    <row r="145" spans="1:12" s="36" customFormat="1">
      <c r="A145" s="35"/>
      <c r="B145" s="35" t="s">
        <v>155</v>
      </c>
      <c r="C145" s="17"/>
      <c r="D145" s="17"/>
      <c r="E145" s="17">
        <v>797861</v>
      </c>
      <c r="F145" s="17"/>
      <c r="G145" s="27">
        <f t="shared" si="20"/>
        <v>797861</v>
      </c>
      <c r="H145" s="27"/>
      <c r="I145" s="27"/>
      <c r="J145" s="27">
        <v>1233.2528897849461</v>
      </c>
      <c r="K145" s="27"/>
      <c r="L145" s="27">
        <f t="shared" si="21"/>
        <v>1233.2528897849461</v>
      </c>
    </row>
    <row r="146" spans="1:12" s="36" customFormat="1">
      <c r="A146" s="35"/>
      <c r="B146" s="35" t="s">
        <v>156</v>
      </c>
      <c r="C146" s="17"/>
      <c r="D146" s="17"/>
      <c r="E146" s="17">
        <v>531783</v>
      </c>
      <c r="F146" s="17">
        <v>734727</v>
      </c>
      <c r="G146" s="27">
        <f t="shared" si="20"/>
        <v>1266510</v>
      </c>
      <c r="H146" s="27"/>
      <c r="I146" s="27"/>
      <c r="J146" s="27">
        <v>821.97641129032252</v>
      </c>
      <c r="K146" s="27">
        <v>1135.6667338709676</v>
      </c>
      <c r="L146" s="27">
        <f t="shared" si="21"/>
        <v>1957.6431451612902</v>
      </c>
    </row>
    <row r="147" spans="1:12" s="36" customFormat="1">
      <c r="A147" s="35"/>
      <c r="B147" s="35" t="s">
        <v>157</v>
      </c>
      <c r="C147" s="17"/>
      <c r="D147" s="17"/>
      <c r="E147" s="17">
        <v>76654</v>
      </c>
      <c r="F147" s="17">
        <v>125648</v>
      </c>
      <c r="G147" s="27">
        <f t="shared" si="20"/>
        <v>202302</v>
      </c>
      <c r="H147" s="27"/>
      <c r="I147" s="27"/>
      <c r="J147" s="27">
        <v>118.48400537634407</v>
      </c>
      <c r="K147" s="27">
        <v>194.21397849462363</v>
      </c>
      <c r="L147" s="27">
        <f t="shared" si="21"/>
        <v>312.69798387096773</v>
      </c>
    </row>
    <row r="148" spans="1:12" s="36" customFormat="1">
      <c r="A148" s="35"/>
      <c r="B148" s="35" t="s">
        <v>158</v>
      </c>
      <c r="C148" s="17"/>
      <c r="D148" s="17"/>
      <c r="E148" s="17">
        <v>363368</v>
      </c>
      <c r="F148" s="17"/>
      <c r="G148" s="27">
        <f t="shared" si="20"/>
        <v>363368</v>
      </c>
      <c r="H148" s="27"/>
      <c r="I148" s="27"/>
      <c r="J148" s="27">
        <v>561.6575268817204</v>
      </c>
      <c r="K148" s="27"/>
      <c r="L148" s="27">
        <f t="shared" si="21"/>
        <v>561.6575268817204</v>
      </c>
    </row>
    <row r="149" spans="1:12" s="36" customFormat="1">
      <c r="A149" s="23">
        <v>48</v>
      </c>
      <c r="B149" s="24" t="s">
        <v>80</v>
      </c>
      <c r="C149" s="25">
        <v>1147262</v>
      </c>
      <c r="D149" s="25">
        <v>164081</v>
      </c>
      <c r="E149" s="42">
        <v>4707328</v>
      </c>
      <c r="F149" s="25">
        <v>1334587</v>
      </c>
      <c r="G149" s="25">
        <f>SUM(C149:F149)</f>
        <v>7353258</v>
      </c>
      <c r="H149" s="26">
        <v>1773.321639784946</v>
      </c>
      <c r="I149" s="26">
        <v>253.61982526881718</v>
      </c>
      <c r="J149" s="26">
        <v>7276.1118279569882</v>
      </c>
      <c r="K149" s="26">
        <v>2062.8696908602151</v>
      </c>
      <c r="L149" s="26">
        <f>H149+I149+J149+K149</f>
        <v>11365.922983870965</v>
      </c>
    </row>
    <row r="150" spans="1:12" s="36" customFormat="1">
      <c r="A150" s="35"/>
      <c r="B150" s="35" t="s">
        <v>159</v>
      </c>
      <c r="C150" s="17">
        <v>1147262</v>
      </c>
      <c r="D150" s="17">
        <v>164081</v>
      </c>
      <c r="E150" s="17">
        <v>2685047</v>
      </c>
      <c r="F150" s="17">
        <v>938192</v>
      </c>
      <c r="G150" s="27">
        <f>C150+D150+E150+F150</f>
        <v>4934582</v>
      </c>
      <c r="H150" s="27">
        <v>1773.321639784946</v>
      </c>
      <c r="I150" s="27">
        <v>253.61982526881718</v>
      </c>
      <c r="J150" s="27">
        <v>4150.274260752688</v>
      </c>
      <c r="K150" s="27">
        <v>1450.1623655913977</v>
      </c>
      <c r="L150" s="27">
        <f>H150+I150+J150+K150</f>
        <v>7627.378091397848</v>
      </c>
    </row>
    <row r="151" spans="1:12" s="36" customFormat="1">
      <c r="A151" s="35"/>
      <c r="B151" s="35" t="s">
        <v>160</v>
      </c>
      <c r="C151" s="17"/>
      <c r="D151" s="17"/>
      <c r="E151" s="17">
        <v>1970276</v>
      </c>
      <c r="F151" s="17">
        <v>380004</v>
      </c>
      <c r="G151" s="27">
        <f>C151+D151+E151+F151</f>
        <v>2350280</v>
      </c>
      <c r="H151" s="27"/>
      <c r="I151" s="27"/>
      <c r="J151" s="27">
        <v>3045.4534946236554</v>
      </c>
      <c r="K151" s="27">
        <v>587.37177419354839</v>
      </c>
      <c r="L151" s="27">
        <f>H151+I151+J151+K151</f>
        <v>3632.8252688172038</v>
      </c>
    </row>
    <row r="152" spans="1:12" s="36" customFormat="1">
      <c r="A152" s="35"/>
      <c r="B152" s="35" t="s">
        <v>161</v>
      </c>
      <c r="C152" s="17"/>
      <c r="D152" s="17"/>
      <c r="E152" s="17">
        <v>52005</v>
      </c>
      <c r="F152" s="17">
        <v>16391</v>
      </c>
      <c r="G152" s="27">
        <f>C152+D152+E152+F152</f>
        <v>68396</v>
      </c>
      <c r="H152" s="27"/>
      <c r="I152" s="27"/>
      <c r="J152" s="27">
        <v>80.384072580645167</v>
      </c>
      <c r="K152" s="27">
        <v>25.335551075268814</v>
      </c>
      <c r="L152" s="27">
        <f>H152+I152+J152+K152</f>
        <v>105.71962365591398</v>
      </c>
    </row>
    <row r="153" spans="1:12" s="36" customFormat="1">
      <c r="A153" s="23">
        <v>49</v>
      </c>
      <c r="B153" s="24" t="s">
        <v>81</v>
      </c>
      <c r="C153" s="25">
        <v>141897</v>
      </c>
      <c r="D153" s="25">
        <v>8937</v>
      </c>
      <c r="E153" s="43">
        <v>6262366</v>
      </c>
      <c r="F153" s="41">
        <v>4793012</v>
      </c>
      <c r="G153" s="25">
        <f>SUM(C153:F153)</f>
        <v>11206212</v>
      </c>
      <c r="H153" s="26">
        <v>219.33004032258063</v>
      </c>
      <c r="I153" s="26">
        <v>13.813911290322579</v>
      </c>
      <c r="J153" s="26">
        <v>9679.7323924731172</v>
      </c>
      <c r="K153" s="26">
        <v>7408.5534946236558</v>
      </c>
      <c r="L153" s="26">
        <f>H153+I153+J153+K153</f>
        <v>17321.429838709675</v>
      </c>
    </row>
    <row r="154" spans="1:12" s="36" customFormat="1">
      <c r="A154" s="35"/>
      <c r="B154" s="35" t="s">
        <v>162</v>
      </c>
      <c r="C154" s="17">
        <v>141897</v>
      </c>
      <c r="D154" s="17">
        <v>8937</v>
      </c>
      <c r="E154" s="17">
        <v>6262366</v>
      </c>
      <c r="F154" s="17">
        <v>4793012</v>
      </c>
      <c r="G154" s="17">
        <f>G153</f>
        <v>11206212</v>
      </c>
      <c r="H154" s="27"/>
      <c r="I154" s="27">
        <v>13.813911290322579</v>
      </c>
      <c r="J154" s="27">
        <v>9679.7323924731172</v>
      </c>
      <c r="K154" s="27">
        <v>7408.5534946236558</v>
      </c>
      <c r="L154" s="27">
        <f t="shared" ref="L154:L165" si="22">H154+I154+J154+K154</f>
        <v>17102.099798387095</v>
      </c>
    </row>
    <row r="155" spans="1:12" s="36" customFormat="1">
      <c r="A155" s="23">
        <v>50</v>
      </c>
      <c r="B155" s="24" t="s">
        <v>83</v>
      </c>
      <c r="C155" s="25">
        <v>13014</v>
      </c>
      <c r="D155" s="25">
        <v>0</v>
      </c>
      <c r="E155" s="42">
        <v>1065733</v>
      </c>
      <c r="F155" s="25">
        <v>1092500</v>
      </c>
      <c r="G155" s="25">
        <f t="shared" ref="G155:G166" si="23">SUM(C155:F155)</f>
        <v>2171247</v>
      </c>
      <c r="H155" s="26">
        <v>20.115725806451611</v>
      </c>
      <c r="I155" s="26" t="s">
        <v>205</v>
      </c>
      <c r="J155" s="26">
        <v>1647.3023521505374</v>
      </c>
      <c r="K155" s="26">
        <v>1688.6760752688172</v>
      </c>
      <c r="L155" s="26">
        <f t="shared" si="22"/>
        <v>3356.0941532258062</v>
      </c>
    </row>
    <row r="156" spans="1:12" s="36" customFormat="1">
      <c r="A156" s="35"/>
      <c r="B156" s="35" t="s">
        <v>163</v>
      </c>
      <c r="C156" s="17">
        <v>13014</v>
      </c>
      <c r="D156" s="17"/>
      <c r="E156" s="17">
        <v>1065733</v>
      </c>
      <c r="F156" s="17">
        <v>1092500</v>
      </c>
      <c r="G156" s="27">
        <f t="shared" si="23"/>
        <v>2171247</v>
      </c>
      <c r="H156" s="27">
        <v>20.115725806451611</v>
      </c>
      <c r="I156" s="27"/>
      <c r="J156" s="27">
        <v>1647.3023521505374</v>
      </c>
      <c r="K156" s="27">
        <v>1688.6760752688172</v>
      </c>
      <c r="L156" s="27">
        <f t="shared" si="22"/>
        <v>3356.0941532258062</v>
      </c>
    </row>
    <row r="157" spans="1:12" s="36" customFormat="1">
      <c r="A157" s="23">
        <v>51</v>
      </c>
      <c r="B157" s="24" t="s">
        <v>85</v>
      </c>
      <c r="C157" s="25">
        <v>117134</v>
      </c>
      <c r="D157" s="25">
        <v>0</v>
      </c>
      <c r="E157" s="25">
        <v>3176131</v>
      </c>
      <c r="F157" s="25">
        <v>1320207</v>
      </c>
      <c r="G157" s="25">
        <f t="shared" si="23"/>
        <v>4613472</v>
      </c>
      <c r="H157" s="26">
        <v>181.05389784946234</v>
      </c>
      <c r="I157" s="26" t="s">
        <v>205</v>
      </c>
      <c r="J157" s="26">
        <v>4909.3422715053757</v>
      </c>
      <c r="K157" s="26">
        <v>2040.6425403225803</v>
      </c>
      <c r="L157" s="26">
        <f t="shared" si="22"/>
        <v>7131.0387096774184</v>
      </c>
    </row>
    <row r="158" spans="1:12" s="36" customFormat="1">
      <c r="A158" s="35"/>
      <c r="B158" s="35" t="s">
        <v>164</v>
      </c>
      <c r="C158" s="17">
        <v>117134</v>
      </c>
      <c r="D158" s="17"/>
      <c r="E158" s="17">
        <v>206448.51500000001</v>
      </c>
      <c r="F158" s="17">
        <v>157104.633</v>
      </c>
      <c r="G158" s="27">
        <f t="shared" si="23"/>
        <v>480687.14800000004</v>
      </c>
      <c r="H158" s="27">
        <v>181.05389784946234</v>
      </c>
      <c r="I158" s="27"/>
      <c r="J158" s="27">
        <v>319.10724764784942</v>
      </c>
      <c r="K158" s="27">
        <v>242.83646229838706</v>
      </c>
      <c r="L158" s="27">
        <f t="shared" si="22"/>
        <v>742.99760779569874</v>
      </c>
    </row>
    <row r="159" spans="1:12" s="36" customFormat="1">
      <c r="A159" s="35"/>
      <c r="B159" s="35" t="s">
        <v>165</v>
      </c>
      <c r="C159" s="17"/>
      <c r="D159" s="17"/>
      <c r="E159" s="17">
        <v>82579.406000000003</v>
      </c>
      <c r="F159" s="17"/>
      <c r="G159" s="27">
        <f t="shared" si="23"/>
        <v>82579.406000000003</v>
      </c>
      <c r="H159" s="27"/>
      <c r="I159" s="27"/>
      <c r="J159" s="27">
        <v>127.64289905913978</v>
      </c>
      <c r="K159" s="27"/>
      <c r="L159" s="27">
        <f t="shared" si="22"/>
        <v>127.64289905913978</v>
      </c>
    </row>
    <row r="160" spans="1:12" s="36" customFormat="1">
      <c r="A160" s="35"/>
      <c r="B160" s="35" t="s">
        <v>166</v>
      </c>
      <c r="C160" s="17"/>
      <c r="D160" s="17"/>
      <c r="E160" s="17">
        <v>254090.48</v>
      </c>
      <c r="F160" s="17">
        <v>55448.694000000003</v>
      </c>
      <c r="G160" s="27">
        <f t="shared" si="23"/>
        <v>309539.174</v>
      </c>
      <c r="H160" s="27"/>
      <c r="I160" s="27"/>
      <c r="J160" s="27">
        <v>392.7473817204301</v>
      </c>
      <c r="K160" s="27">
        <v>85.706986693548387</v>
      </c>
      <c r="L160" s="27">
        <f t="shared" si="22"/>
        <v>478.4543684139785</v>
      </c>
    </row>
    <row r="161" spans="1:12" s="36" customFormat="1">
      <c r="A161" s="35"/>
      <c r="B161" s="35" t="s">
        <v>167</v>
      </c>
      <c r="C161" s="17"/>
      <c r="D161" s="17"/>
      <c r="E161" s="17">
        <v>1067180.0160000001</v>
      </c>
      <c r="F161" s="17">
        <v>291765.74699999997</v>
      </c>
      <c r="G161" s="27">
        <f t="shared" si="23"/>
        <v>1358945.763</v>
      </c>
      <c r="H161" s="27"/>
      <c r="I161" s="27"/>
      <c r="J161" s="27">
        <v>1649.5390032258063</v>
      </c>
      <c r="K161" s="27">
        <v>450.98200141129024</v>
      </c>
      <c r="L161" s="27">
        <f t="shared" si="22"/>
        <v>2100.5210046370967</v>
      </c>
    </row>
    <row r="162" spans="1:12" s="36" customFormat="1">
      <c r="A162" s="35"/>
      <c r="B162" s="35" t="s">
        <v>168</v>
      </c>
      <c r="C162" s="17"/>
      <c r="D162" s="17"/>
      <c r="E162" s="17">
        <v>1117998.1120000002</v>
      </c>
      <c r="F162" s="17">
        <v>536004.04200000013</v>
      </c>
      <c r="G162" s="27">
        <f t="shared" si="23"/>
        <v>1654002.1540000003</v>
      </c>
      <c r="H162" s="27"/>
      <c r="I162" s="27"/>
      <c r="J162" s="27">
        <v>1728.0884795698928</v>
      </c>
      <c r="K162" s="27">
        <v>828.50087137096784</v>
      </c>
      <c r="L162" s="27">
        <f t="shared" si="22"/>
        <v>2556.5893509408606</v>
      </c>
    </row>
    <row r="163" spans="1:12" s="36" customFormat="1">
      <c r="A163" s="35"/>
      <c r="B163" s="35" t="s">
        <v>169</v>
      </c>
      <c r="C163" s="17"/>
      <c r="D163" s="17"/>
      <c r="E163" s="17">
        <v>177863.33600000001</v>
      </c>
      <c r="F163" s="17">
        <v>99015.524999999994</v>
      </c>
      <c r="G163" s="27">
        <f t="shared" si="23"/>
        <v>276878.86100000003</v>
      </c>
      <c r="H163" s="27"/>
      <c r="I163" s="27"/>
      <c r="J163" s="27">
        <v>274.92316720430108</v>
      </c>
      <c r="K163" s="27">
        <v>153.04819052419353</v>
      </c>
      <c r="L163" s="27">
        <f t="shared" si="22"/>
        <v>427.97135772849458</v>
      </c>
    </row>
    <row r="164" spans="1:12" s="36" customFormat="1">
      <c r="A164" s="35"/>
      <c r="B164" s="35" t="s">
        <v>170</v>
      </c>
      <c r="C164" s="17"/>
      <c r="D164" s="17"/>
      <c r="E164" s="17">
        <v>161982.68099999998</v>
      </c>
      <c r="F164" s="17">
        <v>64690.143000000004</v>
      </c>
      <c r="G164" s="27">
        <f t="shared" si="23"/>
        <v>226672.82399999999</v>
      </c>
      <c r="H164" s="27"/>
      <c r="I164" s="27"/>
      <c r="J164" s="27">
        <v>250.37645584677415</v>
      </c>
      <c r="K164" s="27">
        <v>99.991484475806445</v>
      </c>
      <c r="L164" s="27">
        <f t="shared" si="22"/>
        <v>350.36794032258058</v>
      </c>
    </row>
    <row r="165" spans="1:12" s="36" customFormat="1">
      <c r="A165" s="35"/>
      <c r="B165" s="35" t="s">
        <v>171</v>
      </c>
      <c r="C165" s="17"/>
      <c r="D165" s="17"/>
      <c r="E165" s="17">
        <v>107988.45400000001</v>
      </c>
      <c r="F165" s="17">
        <v>116178.216</v>
      </c>
      <c r="G165" s="27">
        <f t="shared" si="23"/>
        <v>224166.67</v>
      </c>
      <c r="H165" s="27"/>
      <c r="I165" s="27"/>
      <c r="J165" s="27">
        <v>166.91763723118279</v>
      </c>
      <c r="K165" s="27">
        <v>179.57654354838709</v>
      </c>
      <c r="L165" s="27">
        <f t="shared" si="22"/>
        <v>346.49418077956989</v>
      </c>
    </row>
    <row r="166" spans="1:12" s="36" customFormat="1">
      <c r="A166" s="23">
        <v>52</v>
      </c>
      <c r="B166" s="24" t="s">
        <v>87</v>
      </c>
      <c r="C166" s="25">
        <v>317542</v>
      </c>
      <c r="D166" s="25">
        <v>0</v>
      </c>
      <c r="E166" s="42">
        <v>1625354</v>
      </c>
      <c r="F166" s="25">
        <v>631579</v>
      </c>
      <c r="G166" s="25">
        <f t="shared" si="23"/>
        <v>2574475</v>
      </c>
      <c r="H166" s="26">
        <v>490.82432795698924</v>
      </c>
      <c r="I166" s="26" t="s">
        <v>205</v>
      </c>
      <c r="J166" s="26">
        <v>2512.3079301075268</v>
      </c>
      <c r="K166" s="26">
        <v>976.23098118279563</v>
      </c>
      <c r="L166" s="26">
        <f>H166+I166+J166+K166</f>
        <v>3979.3632392473119</v>
      </c>
    </row>
    <row r="167" spans="1:12" s="36" customFormat="1">
      <c r="A167" s="35"/>
      <c r="B167" s="35" t="s">
        <v>172</v>
      </c>
      <c r="C167" s="17">
        <v>317542</v>
      </c>
      <c r="D167" s="17">
        <v>0</v>
      </c>
      <c r="E167" s="17">
        <v>1625354</v>
      </c>
      <c r="F167" s="17">
        <v>631579</v>
      </c>
      <c r="G167" s="27">
        <f>G166*100%</f>
        <v>2574475</v>
      </c>
      <c r="H167" s="27">
        <v>490.82432795698924</v>
      </c>
      <c r="I167" s="27"/>
      <c r="J167" s="27">
        <v>2512.3079301075268</v>
      </c>
      <c r="K167" s="27">
        <v>976.23098118279563</v>
      </c>
      <c r="L167" s="27">
        <f>SUM(H167:K167)</f>
        <v>3979.3632392473119</v>
      </c>
    </row>
    <row r="168" spans="1:12" s="36" customFormat="1">
      <c r="A168" s="23">
        <v>53</v>
      </c>
      <c r="B168" s="24" t="s">
        <v>89</v>
      </c>
      <c r="C168" s="25">
        <v>14522</v>
      </c>
      <c r="D168" s="25">
        <v>25304</v>
      </c>
      <c r="E168" s="42">
        <v>2218988</v>
      </c>
      <c r="F168" s="25">
        <v>1225553</v>
      </c>
      <c r="G168" s="25">
        <f>SUM(C168:F168)</f>
        <v>3484367</v>
      </c>
      <c r="H168" s="26">
        <v>22.446639784946235</v>
      </c>
      <c r="I168" s="26">
        <v>39.112365591397847</v>
      </c>
      <c r="J168" s="26">
        <v>3429.8873655913976</v>
      </c>
      <c r="K168" s="26">
        <v>1894.3359543010749</v>
      </c>
      <c r="L168" s="26">
        <f t="shared" ref="L168:L206" si="24">SUM(H168:K168)</f>
        <v>5385.7823252688167</v>
      </c>
    </row>
    <row r="169" spans="1:12" s="36" customFormat="1">
      <c r="A169" s="35"/>
      <c r="B169" s="35" t="s">
        <v>173</v>
      </c>
      <c r="C169" s="17">
        <v>14522</v>
      </c>
      <c r="D169" s="17">
        <v>25304</v>
      </c>
      <c r="E169" s="17">
        <v>2218988</v>
      </c>
      <c r="F169" s="17">
        <v>1225553</v>
      </c>
      <c r="G169" s="27">
        <f>G168*100%</f>
        <v>3484367</v>
      </c>
      <c r="H169" s="27"/>
      <c r="I169" s="27">
        <v>39.112365591397847</v>
      </c>
      <c r="J169" s="27">
        <v>3429.8873655913976</v>
      </c>
      <c r="K169" s="27">
        <v>1894.3359543010749</v>
      </c>
      <c r="L169" s="27">
        <f t="shared" si="24"/>
        <v>5363.3356854838703</v>
      </c>
    </row>
    <row r="170" spans="1:12" s="36" customFormat="1">
      <c r="A170" s="23">
        <v>54</v>
      </c>
      <c r="B170" s="24" t="s">
        <v>91</v>
      </c>
      <c r="C170" s="25">
        <v>0</v>
      </c>
      <c r="D170" s="25">
        <v>0</v>
      </c>
      <c r="E170" s="42">
        <v>128496</v>
      </c>
      <c r="F170" s="25">
        <v>208020</v>
      </c>
      <c r="G170" s="25">
        <f>SUM(C170:F170)</f>
        <v>336516</v>
      </c>
      <c r="H170" s="26" t="s">
        <v>205</v>
      </c>
      <c r="I170" s="26" t="s">
        <v>205</v>
      </c>
      <c r="J170" s="26">
        <v>198.61612903225807</v>
      </c>
      <c r="K170" s="26">
        <v>321.53629032258067</v>
      </c>
      <c r="L170" s="26">
        <f t="shared" si="24"/>
        <v>520.15241935483868</v>
      </c>
    </row>
    <row r="171" spans="1:12" s="36" customFormat="1">
      <c r="A171" s="35"/>
      <c r="B171" s="35" t="s">
        <v>174</v>
      </c>
      <c r="C171" s="17"/>
      <c r="D171" s="17"/>
      <c r="E171" s="17">
        <v>128496</v>
      </c>
      <c r="F171" s="17">
        <v>208020</v>
      </c>
      <c r="G171" s="27">
        <f>G170</f>
        <v>336516</v>
      </c>
      <c r="H171" s="27"/>
      <c r="I171" s="27"/>
      <c r="J171" s="27">
        <v>198.61612903225807</v>
      </c>
      <c r="K171" s="27">
        <v>321.53629032258067</v>
      </c>
      <c r="L171" s="27">
        <f t="shared" si="24"/>
        <v>520.15241935483868</v>
      </c>
    </row>
    <row r="172" spans="1:12" s="36" customFormat="1">
      <c r="A172" s="23">
        <v>55</v>
      </c>
      <c r="B172" s="24" t="s">
        <v>93</v>
      </c>
      <c r="C172" s="25">
        <v>628528</v>
      </c>
      <c r="D172" s="25">
        <v>0</v>
      </c>
      <c r="E172" s="42">
        <v>5249972</v>
      </c>
      <c r="F172" s="25">
        <v>1090877.43</v>
      </c>
      <c r="G172" s="25">
        <f>SUM(C172:F172)</f>
        <v>6969377.4299999997</v>
      </c>
      <c r="H172" s="26">
        <v>971.51505376344073</v>
      </c>
      <c r="I172" s="26" t="s">
        <v>205</v>
      </c>
      <c r="J172" s="26">
        <v>8114.8760752688167</v>
      </c>
      <c r="K172" s="26">
        <v>1686.1680705645158</v>
      </c>
      <c r="L172" s="26">
        <f t="shared" si="24"/>
        <v>10772.559199596773</v>
      </c>
    </row>
    <row r="173" spans="1:12" s="36" customFormat="1">
      <c r="A173" s="35"/>
      <c r="B173" s="35" t="s">
        <v>175</v>
      </c>
      <c r="C173" s="17">
        <v>628528</v>
      </c>
      <c r="D173" s="17">
        <v>0</v>
      </c>
      <c r="E173" s="17">
        <v>5249972</v>
      </c>
      <c r="F173" s="17">
        <v>1090877.43</v>
      </c>
      <c r="G173" s="27">
        <f>G172*100%</f>
        <v>6969377.4299999997</v>
      </c>
      <c r="H173" s="27">
        <v>971.51505376344073</v>
      </c>
      <c r="I173" s="27"/>
      <c r="J173" s="27">
        <v>8114.8760752688167</v>
      </c>
      <c r="K173" s="27">
        <v>1686.1680705645158</v>
      </c>
      <c r="L173" s="27">
        <f t="shared" si="24"/>
        <v>10772.559199596773</v>
      </c>
    </row>
    <row r="174" spans="1:12" s="36" customFormat="1">
      <c r="A174" s="23">
        <v>56</v>
      </c>
      <c r="B174" s="24" t="s">
        <v>94</v>
      </c>
      <c r="C174" s="25">
        <v>789264</v>
      </c>
      <c r="D174" s="25">
        <v>0</v>
      </c>
      <c r="E174" s="25">
        <v>2422894</v>
      </c>
      <c r="F174" s="25">
        <v>2684725</v>
      </c>
      <c r="G174" s="25">
        <f t="shared" ref="G174:G202" si="25">SUM(C174:F174)</f>
        <v>5896883</v>
      </c>
      <c r="H174" s="26">
        <v>1219.9645161290321</v>
      </c>
      <c r="I174" s="26" t="s">
        <v>205</v>
      </c>
      <c r="J174" s="26">
        <v>3745.0646505376344</v>
      </c>
      <c r="K174" s="26">
        <v>4149.7765456989246</v>
      </c>
      <c r="L174" s="26">
        <f t="shared" si="24"/>
        <v>9114.8057123655908</v>
      </c>
    </row>
    <row r="175" spans="1:12" s="36" customFormat="1">
      <c r="A175" s="35"/>
      <c r="B175" s="35" t="s">
        <v>176</v>
      </c>
      <c r="C175" s="17">
        <v>789264</v>
      </c>
      <c r="D175" s="17"/>
      <c r="E175" s="17">
        <v>2036927</v>
      </c>
      <c r="F175" s="17">
        <v>2377517</v>
      </c>
      <c r="G175" s="27">
        <f>SUM(C175:F175)</f>
        <v>5203708</v>
      </c>
      <c r="H175" s="27">
        <v>1219.9645161290321</v>
      </c>
      <c r="I175" s="27"/>
      <c r="J175" s="27">
        <v>3148.4758736559138</v>
      </c>
      <c r="K175" s="27">
        <v>3674.9254704301075</v>
      </c>
      <c r="L175" s="27">
        <f t="shared" si="24"/>
        <v>8043.3658602150535</v>
      </c>
    </row>
    <row r="176" spans="1:12" s="36" customFormat="1">
      <c r="A176" s="35"/>
      <c r="B176" s="35" t="s">
        <v>177</v>
      </c>
      <c r="C176" s="17"/>
      <c r="D176" s="17"/>
      <c r="E176" s="17">
        <v>385967</v>
      </c>
      <c r="F176" s="17">
        <v>242447</v>
      </c>
      <c r="G176" s="27">
        <f t="shared" si="25"/>
        <v>628414</v>
      </c>
      <c r="H176" s="27"/>
      <c r="I176" s="27"/>
      <c r="J176" s="27">
        <v>596.58877688172038</v>
      </c>
      <c r="K176" s="27">
        <v>374.75006720430105</v>
      </c>
      <c r="L176" s="27">
        <f t="shared" si="24"/>
        <v>971.33884408602148</v>
      </c>
    </row>
    <row r="177" spans="1:12" s="36" customFormat="1">
      <c r="A177" s="35"/>
      <c r="B177" s="35" t="s">
        <v>178</v>
      </c>
      <c r="C177" s="17"/>
      <c r="D177" s="17"/>
      <c r="E177" s="17"/>
      <c r="F177" s="17">
        <v>64761</v>
      </c>
      <c r="G177" s="27">
        <f t="shared" si="25"/>
        <v>64761</v>
      </c>
      <c r="H177" s="27"/>
      <c r="I177" s="27"/>
      <c r="J177" s="27"/>
      <c r="K177" s="27">
        <v>100.10100806451612</v>
      </c>
      <c r="L177" s="27">
        <f t="shared" si="24"/>
        <v>100.10100806451612</v>
      </c>
    </row>
    <row r="178" spans="1:12" s="36" customFormat="1">
      <c r="A178" s="23">
        <v>57</v>
      </c>
      <c r="B178" s="24" t="s">
        <v>96</v>
      </c>
      <c r="C178" s="25">
        <v>796325</v>
      </c>
      <c r="D178" s="25">
        <v>0</v>
      </c>
      <c r="E178" s="25">
        <v>1867505</v>
      </c>
      <c r="F178" s="25">
        <v>1510035</v>
      </c>
      <c r="G178" s="25">
        <f t="shared" si="25"/>
        <v>4173865</v>
      </c>
      <c r="H178" s="26">
        <v>1230.8786962365591</v>
      </c>
      <c r="I178" s="26" t="s">
        <v>205</v>
      </c>
      <c r="J178" s="26">
        <v>2886.6004704301072</v>
      </c>
      <c r="K178" s="26">
        <v>2334.0594758064512</v>
      </c>
      <c r="L178" s="26">
        <f t="shared" si="24"/>
        <v>6451.5386424731169</v>
      </c>
    </row>
    <row r="179" spans="1:12" s="36" customFormat="1">
      <c r="A179" s="35"/>
      <c r="B179" s="35" t="s">
        <v>179</v>
      </c>
      <c r="C179" s="17">
        <v>796325</v>
      </c>
      <c r="D179" s="17"/>
      <c r="E179" s="17">
        <v>1867505</v>
      </c>
      <c r="F179" s="17">
        <v>1510035</v>
      </c>
      <c r="G179" s="27">
        <f t="shared" si="25"/>
        <v>4173865</v>
      </c>
      <c r="H179" s="27">
        <v>1230.8786962365591</v>
      </c>
      <c r="I179" s="27"/>
      <c r="J179" s="27">
        <v>2886.6004704301072</v>
      </c>
      <c r="K179" s="27">
        <v>2334.0594758064512</v>
      </c>
      <c r="L179" s="27">
        <f t="shared" si="24"/>
        <v>6451.5386424731169</v>
      </c>
    </row>
    <row r="180" spans="1:12" s="36" customFormat="1">
      <c r="A180" s="23">
        <v>58</v>
      </c>
      <c r="B180" s="24" t="s">
        <v>97</v>
      </c>
      <c r="C180" s="25">
        <v>156837</v>
      </c>
      <c r="D180" s="25">
        <v>0</v>
      </c>
      <c r="E180" s="25">
        <v>1894164</v>
      </c>
      <c r="F180" s="25">
        <v>944897</v>
      </c>
      <c r="G180" s="25">
        <f t="shared" si="25"/>
        <v>2995898</v>
      </c>
      <c r="H180" s="26">
        <v>242.4227822580645</v>
      </c>
      <c r="I180" s="26" t="s">
        <v>205</v>
      </c>
      <c r="J180" s="26">
        <v>2927.8072580645162</v>
      </c>
      <c r="K180" s="26">
        <v>1460.5262768817204</v>
      </c>
      <c r="L180" s="26">
        <f t="shared" si="24"/>
        <v>4630.756317204301</v>
      </c>
    </row>
    <row r="181" spans="1:12" s="36" customFormat="1">
      <c r="A181" s="35"/>
      <c r="B181" s="35" t="s">
        <v>180</v>
      </c>
      <c r="C181" s="17"/>
      <c r="D181" s="17"/>
      <c r="E181" s="17">
        <v>310022</v>
      </c>
      <c r="F181" s="17">
        <v>197069</v>
      </c>
      <c r="G181" s="27">
        <f t="shared" si="25"/>
        <v>507091</v>
      </c>
      <c r="H181" s="27"/>
      <c r="I181" s="27"/>
      <c r="J181" s="27">
        <v>479.20067204301068</v>
      </c>
      <c r="K181" s="27">
        <v>304.60934139784945</v>
      </c>
      <c r="L181" s="27">
        <f t="shared" si="24"/>
        <v>783.81001344086008</v>
      </c>
    </row>
    <row r="182" spans="1:12" s="36" customFormat="1">
      <c r="A182" s="35"/>
      <c r="B182" s="35" t="s">
        <v>181</v>
      </c>
      <c r="C182" s="17"/>
      <c r="D182" s="17"/>
      <c r="E182" s="17">
        <v>113986</v>
      </c>
      <c r="F182" s="17">
        <v>127212</v>
      </c>
      <c r="G182" s="27">
        <f t="shared" si="25"/>
        <v>241198</v>
      </c>
      <c r="H182" s="27"/>
      <c r="I182" s="27"/>
      <c r="J182" s="27">
        <v>176.1880376344086</v>
      </c>
      <c r="K182" s="27">
        <v>196.63145161290319</v>
      </c>
      <c r="L182" s="27">
        <f t="shared" si="24"/>
        <v>372.81948924731182</v>
      </c>
    </row>
    <row r="183" spans="1:12" s="36" customFormat="1">
      <c r="A183" s="35"/>
      <c r="B183" s="35" t="s">
        <v>182</v>
      </c>
      <c r="C183" s="17"/>
      <c r="D183" s="17"/>
      <c r="E183" s="17">
        <v>37325</v>
      </c>
      <c r="F183" s="17">
        <v>1933</v>
      </c>
      <c r="G183" s="27">
        <f t="shared" si="25"/>
        <v>39258</v>
      </c>
      <c r="H183" s="27"/>
      <c r="I183" s="27"/>
      <c r="J183" s="27">
        <v>57.6932123655914</v>
      </c>
      <c r="K183" s="27">
        <v>2.9878360215053763</v>
      </c>
      <c r="L183" s="27">
        <f t="shared" si="24"/>
        <v>60.681048387096773</v>
      </c>
    </row>
    <row r="184" spans="1:12" s="36" customFormat="1">
      <c r="A184" s="35"/>
      <c r="B184" s="35" t="s">
        <v>211</v>
      </c>
      <c r="C184" s="17"/>
      <c r="D184" s="17"/>
      <c r="E184" s="17">
        <v>1738</v>
      </c>
      <c r="F184" s="17">
        <v>16420</v>
      </c>
      <c r="G184" s="27">
        <f t="shared" si="25"/>
        <v>18158</v>
      </c>
      <c r="H184" s="27"/>
      <c r="I184" s="27"/>
      <c r="J184" s="27"/>
      <c r="K184" s="27">
        <v>25.38037634408602</v>
      </c>
      <c r="L184" s="27">
        <f t="shared" si="24"/>
        <v>25.38037634408602</v>
      </c>
    </row>
    <row r="185" spans="1:12" s="36" customFormat="1">
      <c r="A185" s="35"/>
      <c r="B185" s="35" t="s">
        <v>184</v>
      </c>
      <c r="C185" s="17"/>
      <c r="D185" s="17"/>
      <c r="E185" s="17">
        <v>393612</v>
      </c>
      <c r="F185" s="17"/>
      <c r="G185" s="27">
        <f t="shared" si="25"/>
        <v>393612</v>
      </c>
      <c r="H185" s="27"/>
      <c r="I185" s="27"/>
      <c r="J185" s="27">
        <v>608.40564516129018</v>
      </c>
      <c r="K185" s="27"/>
      <c r="L185" s="27">
        <f t="shared" si="24"/>
        <v>608.40564516129018</v>
      </c>
    </row>
    <row r="186" spans="1:12" s="36" customFormat="1">
      <c r="A186" s="35"/>
      <c r="B186" s="35" t="s">
        <v>185</v>
      </c>
      <c r="C186" s="17">
        <v>156837</v>
      </c>
      <c r="D186" s="17"/>
      <c r="E186" s="17">
        <v>92437</v>
      </c>
      <c r="F186" s="17">
        <v>15189</v>
      </c>
      <c r="G186" s="27">
        <f t="shared" si="25"/>
        <v>264463</v>
      </c>
      <c r="H186" s="27">
        <v>242.4227822580645</v>
      </c>
      <c r="I186" s="27"/>
      <c r="J186" s="27">
        <v>142.87977150537634</v>
      </c>
      <c r="K186" s="27">
        <v>23.477620967741931</v>
      </c>
      <c r="L186" s="27">
        <f t="shared" si="24"/>
        <v>408.7801747311828</v>
      </c>
    </row>
    <row r="187" spans="1:12" s="36" customFormat="1">
      <c r="A187" s="35"/>
      <c r="B187" s="35" t="s">
        <v>186</v>
      </c>
      <c r="C187" s="17"/>
      <c r="D187" s="17"/>
      <c r="E187" s="17">
        <v>655086</v>
      </c>
      <c r="F187" s="17">
        <v>563833</v>
      </c>
      <c r="G187" s="27">
        <f t="shared" si="25"/>
        <v>1218919</v>
      </c>
      <c r="H187" s="27"/>
      <c r="I187" s="27"/>
      <c r="J187" s="27">
        <v>1012.5657258064515</v>
      </c>
      <c r="K187" s="27">
        <v>871.51606182795695</v>
      </c>
      <c r="L187" s="27">
        <f t="shared" si="24"/>
        <v>1884.0817876344086</v>
      </c>
    </row>
    <row r="188" spans="1:12" s="36" customFormat="1">
      <c r="A188" s="35"/>
      <c r="B188" s="35" t="s">
        <v>187</v>
      </c>
      <c r="C188" s="17"/>
      <c r="D188" s="17"/>
      <c r="E188" s="17">
        <v>289958</v>
      </c>
      <c r="F188" s="17">
        <v>23241</v>
      </c>
      <c r="G188" s="27">
        <f t="shared" si="25"/>
        <v>313199</v>
      </c>
      <c r="H188" s="27"/>
      <c r="I188" s="27"/>
      <c r="J188" s="27">
        <v>448.1877688172043</v>
      </c>
      <c r="K188" s="27"/>
      <c r="L188" s="27">
        <f t="shared" si="24"/>
        <v>448.1877688172043</v>
      </c>
    </row>
    <row r="189" spans="1:12" s="36" customFormat="1">
      <c r="A189" s="18">
        <v>59</v>
      </c>
      <c r="B189" s="44" t="s">
        <v>99</v>
      </c>
      <c r="C189" s="20">
        <v>8405</v>
      </c>
      <c r="D189" s="20">
        <v>60358</v>
      </c>
      <c r="E189" s="20">
        <v>3798761</v>
      </c>
      <c r="F189" s="20">
        <v>859275</v>
      </c>
      <c r="G189" s="20">
        <f t="shared" si="25"/>
        <v>4726799</v>
      </c>
      <c r="H189" s="21">
        <v>12.99159946236559</v>
      </c>
      <c r="I189" s="21">
        <v>93.295295698924718</v>
      </c>
      <c r="J189" s="21">
        <v>5871.740793010752</v>
      </c>
      <c r="K189" s="21">
        <v>1328.1804435483868</v>
      </c>
      <c r="L189" s="21">
        <f t="shared" si="24"/>
        <v>7306.2081317204284</v>
      </c>
    </row>
    <row r="190" spans="1:12" s="36" customFormat="1">
      <c r="A190" s="35"/>
      <c r="B190" s="35" t="s">
        <v>188</v>
      </c>
      <c r="C190" s="17"/>
      <c r="D190" s="17"/>
      <c r="E190" s="17">
        <v>1135701</v>
      </c>
      <c r="F190" s="17">
        <v>385980</v>
      </c>
      <c r="G190" s="27">
        <f t="shared" si="25"/>
        <v>1521681</v>
      </c>
      <c r="H190" s="27"/>
      <c r="I190" s="27"/>
      <c r="J190" s="27">
        <v>1755.4518145161287</v>
      </c>
      <c r="K190" s="27">
        <v>596.60887096774184</v>
      </c>
      <c r="L190" s="27">
        <f t="shared" si="24"/>
        <v>2352.0606854838707</v>
      </c>
    </row>
    <row r="191" spans="1:12" s="36" customFormat="1">
      <c r="A191" s="35"/>
      <c r="B191" s="35" t="s">
        <v>189</v>
      </c>
      <c r="C191" s="17"/>
      <c r="D191" s="17"/>
      <c r="E191" s="17">
        <v>898323</v>
      </c>
      <c r="F191" s="17">
        <v>54432</v>
      </c>
      <c r="G191" s="27">
        <f t="shared" si="25"/>
        <v>952755</v>
      </c>
      <c r="H191" s="27"/>
      <c r="I191" s="27"/>
      <c r="J191" s="27">
        <v>1388.5368951612902</v>
      </c>
      <c r="K191" s="27">
        <v>84.135483870967732</v>
      </c>
      <c r="L191" s="27">
        <f t="shared" si="24"/>
        <v>1472.672379032258</v>
      </c>
    </row>
    <row r="192" spans="1:12" s="36" customFormat="1">
      <c r="A192" s="35"/>
      <c r="B192" s="35" t="s">
        <v>190</v>
      </c>
      <c r="C192" s="17"/>
      <c r="D192" s="17">
        <v>60358</v>
      </c>
      <c r="E192" s="17">
        <v>526721</v>
      </c>
      <c r="F192" s="17">
        <v>174910</v>
      </c>
      <c r="G192" s="27">
        <f t="shared" si="25"/>
        <v>761989</v>
      </c>
      <c r="H192" s="27"/>
      <c r="I192" s="27">
        <v>93.295295698924718</v>
      </c>
      <c r="J192" s="27">
        <v>814.15208333333328</v>
      </c>
      <c r="K192" s="27">
        <v>270.35819892473114</v>
      </c>
      <c r="L192" s="27">
        <f t="shared" si="24"/>
        <v>1177.8055779569891</v>
      </c>
    </row>
    <row r="193" spans="1:13" s="36" customFormat="1">
      <c r="A193" s="35"/>
      <c r="B193" s="35" t="s">
        <v>191</v>
      </c>
      <c r="C193" s="17"/>
      <c r="D193" s="17"/>
      <c r="E193" s="17">
        <v>291585</v>
      </c>
      <c r="F193" s="17">
        <v>33237</v>
      </c>
      <c r="G193" s="27">
        <f t="shared" si="25"/>
        <v>324822</v>
      </c>
      <c r="H193" s="27"/>
      <c r="I193" s="27"/>
      <c r="J193" s="27">
        <v>450.70262096774195</v>
      </c>
      <c r="K193" s="27">
        <v>51.374395161290316</v>
      </c>
      <c r="L193" s="27">
        <f t="shared" si="24"/>
        <v>502.07701612903224</v>
      </c>
    </row>
    <row r="194" spans="1:13" s="36" customFormat="1">
      <c r="A194" s="35"/>
      <c r="B194" s="35" t="s">
        <v>192</v>
      </c>
      <c r="C194" s="17"/>
      <c r="D194" s="17"/>
      <c r="E194" s="17"/>
      <c r="F194" s="17">
        <v>13291</v>
      </c>
      <c r="G194" s="27">
        <f t="shared" si="25"/>
        <v>13291</v>
      </c>
      <c r="H194" s="27"/>
      <c r="I194" s="27"/>
      <c r="J194" s="27"/>
      <c r="K194" s="27">
        <v>20.54388440860215</v>
      </c>
      <c r="L194" s="27">
        <f t="shared" si="24"/>
        <v>20.54388440860215</v>
      </c>
    </row>
    <row r="195" spans="1:13" s="36" customFormat="1" ht="30">
      <c r="A195" s="35"/>
      <c r="B195" s="38" t="s">
        <v>193</v>
      </c>
      <c r="C195" s="17"/>
      <c r="D195" s="17"/>
      <c r="E195" s="17">
        <v>174416</v>
      </c>
      <c r="F195" s="17"/>
      <c r="G195" s="27">
        <f t="shared" si="25"/>
        <v>174416</v>
      </c>
      <c r="H195" s="27"/>
      <c r="I195" s="27"/>
      <c r="J195" s="27">
        <v>269.59462365591395</v>
      </c>
      <c r="K195" s="27"/>
      <c r="L195" s="27">
        <f t="shared" si="24"/>
        <v>269.59462365591395</v>
      </c>
    </row>
    <row r="196" spans="1:13" s="36" customFormat="1">
      <c r="A196" s="35"/>
      <c r="B196" s="35" t="s">
        <v>194</v>
      </c>
      <c r="C196" s="17"/>
      <c r="D196" s="17"/>
      <c r="E196" s="17">
        <v>718213</v>
      </c>
      <c r="F196" s="17">
        <v>184085</v>
      </c>
      <c r="G196" s="27">
        <f t="shared" si="25"/>
        <v>902298</v>
      </c>
      <c r="H196" s="27"/>
      <c r="I196" s="27"/>
      <c r="J196" s="27">
        <v>1110.1410618279569</v>
      </c>
      <c r="K196" s="27">
        <v>284.53998655913978</v>
      </c>
      <c r="L196" s="27">
        <f t="shared" si="24"/>
        <v>1394.6810483870968</v>
      </c>
    </row>
    <row r="197" spans="1:13" s="36" customFormat="1">
      <c r="A197" s="35"/>
      <c r="B197" s="35" t="s">
        <v>195</v>
      </c>
      <c r="C197" s="17"/>
      <c r="D197" s="17"/>
      <c r="E197" s="17">
        <v>19271</v>
      </c>
      <c r="F197" s="17"/>
      <c r="G197" s="27">
        <f t="shared" si="25"/>
        <v>19271</v>
      </c>
      <c r="H197" s="27"/>
      <c r="I197" s="27"/>
      <c r="J197" s="27">
        <v>29.787163978494622</v>
      </c>
      <c r="K197" s="27"/>
      <c r="L197" s="27">
        <f t="shared" si="24"/>
        <v>29.787163978494622</v>
      </c>
    </row>
    <row r="198" spans="1:13" s="36" customFormat="1">
      <c r="A198" s="35"/>
      <c r="B198" s="35" t="s">
        <v>196</v>
      </c>
      <c r="C198" s="17"/>
      <c r="D198" s="17"/>
      <c r="E198" s="17">
        <v>34531</v>
      </c>
      <c r="F198" s="17">
        <v>13340</v>
      </c>
      <c r="G198" s="27">
        <f t="shared" si="25"/>
        <v>47871</v>
      </c>
      <c r="H198" s="27"/>
      <c r="I198" s="27"/>
      <c r="J198" s="27">
        <v>53.374529569892474</v>
      </c>
      <c r="K198" s="27">
        <v>20.619623655913976</v>
      </c>
      <c r="L198" s="27">
        <f t="shared" si="24"/>
        <v>73.994153225806457</v>
      </c>
    </row>
    <row r="199" spans="1:13" s="36" customFormat="1">
      <c r="A199" s="45">
        <v>60</v>
      </c>
      <c r="B199" s="46" t="s">
        <v>100</v>
      </c>
      <c r="C199" s="47">
        <v>113787</v>
      </c>
      <c r="D199" s="47">
        <v>0</v>
      </c>
      <c r="E199" s="47">
        <v>3485121</v>
      </c>
      <c r="F199" s="47">
        <v>2482228</v>
      </c>
      <c r="G199" s="47">
        <f t="shared" si="25"/>
        <v>6081136</v>
      </c>
      <c r="H199" s="48">
        <v>175.88044354838709</v>
      </c>
      <c r="I199" s="48" t="s">
        <v>205</v>
      </c>
      <c r="J199" s="48">
        <v>5386.9477822580648</v>
      </c>
      <c r="K199" s="48">
        <v>3836.7771505376345</v>
      </c>
      <c r="L199" s="48">
        <f t="shared" si="24"/>
        <v>9399.6053763440868</v>
      </c>
    </row>
    <row r="200" spans="1:13" s="36" customFormat="1">
      <c r="A200" s="49"/>
      <c r="B200" s="50" t="s">
        <v>197</v>
      </c>
      <c r="C200" s="51"/>
      <c r="D200" s="51">
        <v>0</v>
      </c>
      <c r="E200" s="51">
        <v>2407978</v>
      </c>
      <c r="F200" s="51">
        <v>1653305</v>
      </c>
      <c r="G200" s="51">
        <f t="shared" si="25"/>
        <v>4061283</v>
      </c>
      <c r="H200" s="52"/>
      <c r="I200" s="52" t="s">
        <v>205</v>
      </c>
      <c r="J200" s="52">
        <v>3722.0090053763442</v>
      </c>
      <c r="K200" s="52">
        <v>2555.5117607526881</v>
      </c>
      <c r="L200" s="52">
        <f t="shared" si="24"/>
        <v>6277.5207661290324</v>
      </c>
    </row>
    <row r="201" spans="1:13" s="36" customFormat="1">
      <c r="A201" s="49"/>
      <c r="B201" s="50" t="s">
        <v>198</v>
      </c>
      <c r="C201" s="51">
        <v>113787</v>
      </c>
      <c r="D201" s="51"/>
      <c r="E201" s="51">
        <v>1077143</v>
      </c>
      <c r="F201" s="51">
        <v>828923</v>
      </c>
      <c r="G201" s="51">
        <f t="shared" si="25"/>
        <v>2019853</v>
      </c>
      <c r="H201" s="52">
        <v>175.88044354838709</v>
      </c>
      <c r="I201" s="52"/>
      <c r="J201" s="52">
        <v>1664.9387768817205</v>
      </c>
      <c r="K201" s="52">
        <v>1281.2653897849461</v>
      </c>
      <c r="L201" s="52">
        <f t="shared" si="24"/>
        <v>3122.0846102150535</v>
      </c>
    </row>
    <row r="202" spans="1:13" s="36" customFormat="1">
      <c r="A202" s="53">
        <v>61</v>
      </c>
      <c r="B202" s="54" t="s">
        <v>102</v>
      </c>
      <c r="C202" s="55">
        <v>442850</v>
      </c>
      <c r="D202" s="55">
        <v>0</v>
      </c>
      <c r="E202" s="55">
        <v>782218</v>
      </c>
      <c r="F202" s="55">
        <v>830466</v>
      </c>
      <c r="G202" s="55">
        <f t="shared" si="25"/>
        <v>2055534</v>
      </c>
      <c r="H202" s="56">
        <v>684.51276881720423</v>
      </c>
      <c r="I202" s="56" t="s">
        <v>205</v>
      </c>
      <c r="J202" s="56">
        <v>1209.0735215053762</v>
      </c>
      <c r="K202" s="56">
        <v>1283.6504032258065</v>
      </c>
      <c r="L202" s="56">
        <f t="shared" si="24"/>
        <v>3177.2366935483869</v>
      </c>
    </row>
    <row r="203" spans="1:13" s="36" customFormat="1">
      <c r="A203" s="57"/>
      <c r="B203" s="58" t="s">
        <v>199</v>
      </c>
      <c r="C203" s="59">
        <v>442850</v>
      </c>
      <c r="D203" s="59"/>
      <c r="E203" s="59">
        <v>86043.98</v>
      </c>
      <c r="F203" s="59">
        <v>99655.92</v>
      </c>
      <c r="G203" s="59">
        <f>SUM(C203:F203)</f>
        <v>628549.9</v>
      </c>
      <c r="H203" s="9">
        <v>684.51276881720423</v>
      </c>
      <c r="I203" s="9"/>
      <c r="J203" s="9">
        <v>132.99808736559137</v>
      </c>
      <c r="K203" s="9">
        <v>154.03804838709675</v>
      </c>
      <c r="L203" s="9">
        <f t="shared" si="24"/>
        <v>971.54890456989233</v>
      </c>
    </row>
    <row r="204" spans="1:13" s="36" customFormat="1">
      <c r="A204" s="60"/>
      <c r="B204" s="58" t="s">
        <v>200</v>
      </c>
      <c r="C204" s="61"/>
      <c r="D204" s="61"/>
      <c r="E204" s="61">
        <v>696174.02</v>
      </c>
      <c r="F204" s="61">
        <v>730810.08</v>
      </c>
      <c r="G204" s="59">
        <f>SUM(C204:F204)</f>
        <v>1426984.1</v>
      </c>
      <c r="H204" s="62"/>
      <c r="I204" s="62"/>
      <c r="J204" s="62">
        <v>1076.0754341397849</v>
      </c>
      <c r="K204" s="62">
        <v>1129.6123548387095</v>
      </c>
      <c r="L204" s="9">
        <f t="shared" si="24"/>
        <v>2205.6877889784946</v>
      </c>
    </row>
    <row r="205" spans="1:13" s="36" customFormat="1">
      <c r="A205" s="63">
        <v>62</v>
      </c>
      <c r="B205" s="64" t="s">
        <v>103</v>
      </c>
      <c r="C205" s="65">
        <v>1657916</v>
      </c>
      <c r="D205" s="65">
        <v>0</v>
      </c>
      <c r="E205" s="65">
        <v>3151151</v>
      </c>
      <c r="F205" s="65">
        <v>2072804</v>
      </c>
      <c r="G205" s="65">
        <f>SUM(C205:F205)</f>
        <v>6881871</v>
      </c>
      <c r="H205" s="13">
        <v>2562.6389784946236</v>
      </c>
      <c r="I205" s="13" t="s">
        <v>205</v>
      </c>
      <c r="J205" s="13">
        <v>4870.730712365591</v>
      </c>
      <c r="K205" s="13">
        <v>3203.9309139784946</v>
      </c>
      <c r="L205" s="13">
        <f t="shared" si="24"/>
        <v>10637.300604838709</v>
      </c>
      <c r="M205" s="1"/>
    </row>
    <row r="206" spans="1:13">
      <c r="A206" s="66"/>
      <c r="B206" s="67" t="s">
        <v>201</v>
      </c>
      <c r="C206" s="68">
        <v>1657916</v>
      </c>
      <c r="D206" s="68">
        <v>0</v>
      </c>
      <c r="E206" s="68">
        <v>3151151</v>
      </c>
      <c r="F206" s="68">
        <v>2072804</v>
      </c>
      <c r="G206" s="68">
        <f>SUM(C206:F206)</f>
        <v>6881871</v>
      </c>
      <c r="H206" s="31">
        <v>2562.6389784946236</v>
      </c>
      <c r="I206" s="31" t="s">
        <v>205</v>
      </c>
      <c r="J206" s="31">
        <v>4870.730712365591</v>
      </c>
      <c r="K206" s="31">
        <v>3203.9309139784946</v>
      </c>
      <c r="L206" s="31">
        <f t="shared" si="24"/>
        <v>10637.300604838709</v>
      </c>
    </row>
    <row r="207" spans="1:13">
      <c r="B207" s="69" t="s">
        <v>105</v>
      </c>
      <c r="C207" s="70">
        <f>C7+C9+C11+C16+C19+C22+C27+C33+C35+C37+C40+C42+C45+C47+C49+C56+C58+C60+C62+C66+C68+C71+C74+C76+C79+C81+C88+C95+C97+C100+C102+C104+C106+C112+C114+C116+C119+C121+C123+C131+C133+C135+C137+C140+C142+C149+C153+C155+C157+C166+C168+C170+C172+C174+C178+C180+C189+C199+C202+C205+C110+C108</f>
        <v>27988349</v>
      </c>
      <c r="D207" s="70">
        <f t="shared" ref="D207:F207" si="26">D7+D9+D11+D16+D19+D22+D27+D33+D35+D37+D40+D42+D45+D47+D49+D56+D58+D60+D62+D66+D68+D71+D74+D76+D79+D81+D88+D95+D97+D100+D102+D104+D106+D112+D114+D116+D119+D121+D123+D131+D133+D135+D137+D140+D142+D149+D153+D155+D157+D166+D168+D170+D172+D174+D178+D180+D189+D199+D202+D205+D110+D108</f>
        <v>3779339</v>
      </c>
      <c r="E207" s="70">
        <f t="shared" si="26"/>
        <v>152101829.0099</v>
      </c>
      <c r="F207" s="70">
        <f t="shared" si="26"/>
        <v>78653903.335000008</v>
      </c>
      <c r="G207" s="70">
        <f>G7+G9+G11+G16+G19+G22+G27+G33+G35+G37+G40+G42+G45+G47+G49+G56+G58+G60+G62+G66+G68+G71+G74+G76+G79+G81+G88+G95+G97+G100+G102+G104+G106+G112+G114+G116+G119+G121+G123+G131+G133+G135+G137+G140+G142+G149+G153+G155+G157+G166+G168+G170+G172+G174+G178+G180+G189+G199+G202+G205+G110+G108</f>
        <v>262523420.34490001</v>
      </c>
      <c r="H207" s="70">
        <f t="shared" ref="H207:I207" si="27">H7+H9+H11+H16+H19+H22+H27+H33+H35+H37+H40+H42+H45+H47+H49+H56+H58+H60+H62+H66+H68+H71+H74+H76+H79+H81+H88+H95+H97+H100+H102+H104+H106+H112+H114+H116+H119+H121+H123+H131+H133+H135+H137+H140+H142+H149+H153+H155+H157+H166+H168+H170+H172+H174+H178+H180+H189+H199+H202+H205+H110+H108</f>
        <v>43261.560954301058</v>
      </c>
      <c r="I207" s="70">
        <f t="shared" si="27"/>
        <v>5841.7202284946234</v>
      </c>
      <c r="J207" s="70">
        <f>J7+J9+J11+J16+J19+J22+J27+J33+J35+J37+J40+J42+J45+J47+J49+J56+J58+J60+J62+J66+J68+J71+J74+J76+J79+J81+J88+J95+J97+J100+J102+J104+J106+J112+J114+J116+J119+J121+J123+J131+J133+J135+J137+J140+J142+J149+J153+J155+J157+J166+J168+J170+J172+J174+J178+J180+J189+J199+J202+J205+J110+J108</f>
        <v>235103.63355024852</v>
      </c>
      <c r="K207" s="70">
        <f t="shared" ref="K207:L207" si="28">K7+K9+K11+K16+K19+K22+K27+K33+K35+K37+K40+K42+K45+K47+K49+K56+K58+K60+K62+K66+K68+K71+K74+K76+K79+K81+K88+K95+K97+K100+K102+K104+K106+K112+K114+K116+K119+K121+K123+K131+K133+K135+K137+K140+K142+K149+K153+K155+K157+K166+K168+K170+K172+K174+K178+K180+K189+K199+K202+K205+K110+K108</f>
        <v>121575.25381081986</v>
      </c>
      <c r="L207" s="70">
        <f t="shared" si="28"/>
        <v>405782.16854386416</v>
      </c>
    </row>
    <row r="208" spans="1:13">
      <c r="C208" s="2" t="s">
        <v>202</v>
      </c>
    </row>
    <row r="210" spans="3:13">
      <c r="C210" s="1"/>
      <c r="D210" s="1"/>
      <c r="E210" s="1"/>
      <c r="F210" s="1"/>
      <c r="M210" s="78"/>
    </row>
    <row r="211" spans="3:13">
      <c r="C211" s="1"/>
      <c r="D211" s="1"/>
      <c r="E211" s="1"/>
      <c r="F211" s="1"/>
    </row>
    <row r="212" spans="3:13">
      <c r="C212" s="1"/>
      <c r="D212" s="1"/>
      <c r="E212" s="1"/>
      <c r="F212" s="1"/>
    </row>
    <row r="213" spans="3:13">
      <c r="C213" s="1"/>
      <c r="D213" s="1"/>
      <c r="E213" s="1"/>
      <c r="F213" s="1"/>
    </row>
    <row r="214" spans="3:13">
      <c r="C214" s="1"/>
      <c r="D214" s="1"/>
      <c r="E214" s="1"/>
      <c r="F214" s="1"/>
    </row>
    <row r="215" spans="3:13">
      <c r="C215" s="1"/>
      <c r="D215" s="1"/>
      <c r="E215" s="1"/>
      <c r="F215" s="1"/>
    </row>
    <row r="216" spans="3:13">
      <c r="C216" s="1"/>
      <c r="D216" s="1"/>
      <c r="E216" s="1"/>
      <c r="F216" s="1"/>
    </row>
    <row r="217" spans="3:13">
      <c r="C217" s="1"/>
      <c r="D217" s="1"/>
      <c r="E217" s="1"/>
      <c r="F217" s="1"/>
    </row>
    <row r="219" spans="3:13">
      <c r="C219" s="1"/>
      <c r="D219" s="1"/>
      <c r="E219" s="1"/>
      <c r="F219" s="1"/>
    </row>
    <row r="220" spans="3:13">
      <c r="C220" s="1"/>
      <c r="D220" s="1"/>
      <c r="E220" s="1"/>
      <c r="F220" s="1"/>
    </row>
    <row r="221" spans="3:13">
      <c r="C221" s="1"/>
      <c r="D221" s="1"/>
      <c r="E221" s="1"/>
      <c r="F221" s="1"/>
    </row>
    <row r="222" spans="3:13">
      <c r="C222" s="1"/>
      <c r="D222" s="1"/>
      <c r="E222" s="1"/>
      <c r="F222" s="1"/>
    </row>
  </sheetData>
  <sheetProtection selectLockedCells="1" selectUnlockedCells="1"/>
  <mergeCells count="6">
    <mergeCell ref="B1:L1"/>
    <mergeCell ref="B2:L2"/>
    <mergeCell ref="A4:A6"/>
    <mergeCell ref="B4:B6"/>
    <mergeCell ref="C4:G5"/>
    <mergeCell ref="H4:L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2"/>
  <sheetViews>
    <sheetView zoomScale="90" zoomScaleNormal="90" workbookViewId="0">
      <pane xSplit="1" ySplit="6" topLeftCell="B193" activePane="bottomRight" state="frozen"/>
      <selection pane="topRight" activeCell="I1" sqref="I1"/>
      <selection pane="bottomLeft" activeCell="A29" sqref="A29"/>
      <selection pane="bottomRight" activeCell="F222" sqref="F222"/>
    </sheetView>
  </sheetViews>
  <sheetFormatPr defaultColWidth="9" defaultRowHeight="15"/>
  <cols>
    <col min="1" max="1" width="4.5703125" style="1" customWidth="1"/>
    <col min="2" max="2" width="49.42578125" style="1" customWidth="1"/>
    <col min="3" max="6" width="12.28515625" style="2" customWidth="1"/>
    <col min="7" max="7" width="12.28515625" style="1" customWidth="1"/>
    <col min="8" max="12" width="10.28515625" style="1" customWidth="1"/>
    <col min="13" max="16384" width="9" style="1"/>
  </cols>
  <sheetData>
    <row r="1" spans="1:13" ht="15.7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3"/>
    </row>
    <row r="2" spans="1:13" ht="15.75">
      <c r="B2" s="101" t="s">
        <v>220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3"/>
    </row>
    <row r="3" spans="1:13">
      <c r="C3" s="4" t="s">
        <v>1</v>
      </c>
      <c r="D3" s="5"/>
      <c r="E3" s="5"/>
      <c r="F3" s="5"/>
      <c r="G3" s="5"/>
      <c r="H3" s="6"/>
      <c r="M3" s="7"/>
    </row>
    <row r="4" spans="1:13" ht="15" customHeight="1">
      <c r="A4" s="102" t="s">
        <v>2</v>
      </c>
      <c r="B4" s="103" t="s">
        <v>3</v>
      </c>
      <c r="C4" s="104" t="s">
        <v>4</v>
      </c>
      <c r="D4" s="104"/>
      <c r="E4" s="104"/>
      <c r="F4" s="104"/>
      <c r="G4" s="104"/>
      <c r="H4" s="104" t="s">
        <v>5</v>
      </c>
      <c r="I4" s="104"/>
      <c r="J4" s="104"/>
      <c r="K4" s="104"/>
      <c r="L4" s="104"/>
    </row>
    <row r="5" spans="1:13">
      <c r="A5" s="102"/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3">
      <c r="A6" s="102"/>
      <c r="B6" s="103"/>
      <c r="C6" s="8" t="s">
        <v>6</v>
      </c>
      <c r="D6" s="8" t="s">
        <v>7</v>
      </c>
      <c r="E6" s="8" t="s">
        <v>8</v>
      </c>
      <c r="F6" s="8" t="s">
        <v>9</v>
      </c>
      <c r="G6" s="95" t="s">
        <v>10</v>
      </c>
      <c r="H6" s="95" t="s">
        <v>6</v>
      </c>
      <c r="I6" s="95" t="s">
        <v>7</v>
      </c>
      <c r="J6" s="95" t="s">
        <v>8</v>
      </c>
      <c r="K6" s="95" t="s">
        <v>9</v>
      </c>
      <c r="L6" s="95" t="s">
        <v>10</v>
      </c>
    </row>
    <row r="7" spans="1:13" s="14" customFormat="1">
      <c r="A7" s="10">
        <v>1</v>
      </c>
      <c r="B7" s="11" t="s">
        <v>203</v>
      </c>
      <c r="C7" s="12">
        <v>125253</v>
      </c>
      <c r="D7" s="12">
        <v>0</v>
      </c>
      <c r="E7" s="12">
        <v>139269</v>
      </c>
      <c r="F7" s="12">
        <v>0</v>
      </c>
      <c r="G7" s="12">
        <f>SUM(C7:F7)</f>
        <v>264522</v>
      </c>
      <c r="H7" s="13">
        <v>193.60342741935483</v>
      </c>
      <c r="I7" s="13" t="s">
        <v>205</v>
      </c>
      <c r="J7" s="13">
        <v>215.26794354838708</v>
      </c>
      <c r="K7" s="13" t="s">
        <v>205</v>
      </c>
      <c r="L7" s="13">
        <f>H7+I7+J7+K7</f>
        <v>408.87137096774188</v>
      </c>
    </row>
    <row r="8" spans="1:13" s="14" customFormat="1">
      <c r="A8" s="15"/>
      <c r="B8" s="16" t="s">
        <v>204</v>
      </c>
      <c r="C8" s="17"/>
      <c r="D8" s="17"/>
      <c r="E8" s="17">
        <v>139269</v>
      </c>
      <c r="F8" s="17"/>
      <c r="G8" s="17">
        <f t="shared" ref="G8:L10" si="0">G7</f>
        <v>264522</v>
      </c>
      <c r="H8" s="17"/>
      <c r="I8" s="17"/>
      <c r="J8" s="17">
        <v>215.26794354838708</v>
      </c>
      <c r="K8" s="17"/>
      <c r="L8" s="17">
        <f t="shared" si="0"/>
        <v>408.87137096774188</v>
      </c>
    </row>
    <row r="9" spans="1:13" s="14" customFormat="1">
      <c r="A9" s="10">
        <v>2</v>
      </c>
      <c r="B9" s="11" t="s">
        <v>11</v>
      </c>
      <c r="C9" s="12">
        <v>780557</v>
      </c>
      <c r="D9" s="12">
        <v>3283338</v>
      </c>
      <c r="E9" s="12">
        <v>2166871</v>
      </c>
      <c r="F9" s="12">
        <v>592183</v>
      </c>
      <c r="G9" s="12">
        <f>SUM(C9:F9)</f>
        <v>6822949</v>
      </c>
      <c r="H9" s="13">
        <v>1206.5061155913977</v>
      </c>
      <c r="I9" s="13">
        <v>5075.0520161290324</v>
      </c>
      <c r="J9" s="13">
        <v>3349.3301747311825</v>
      </c>
      <c r="K9" s="13">
        <v>915.33662634408597</v>
      </c>
      <c r="L9" s="13">
        <f>H9+I9+J9+K9</f>
        <v>10546.224932795698</v>
      </c>
    </row>
    <row r="10" spans="1:13" s="14" customFormat="1">
      <c r="A10" s="15"/>
      <c r="B10" s="16" t="s">
        <v>13</v>
      </c>
      <c r="C10" s="17">
        <v>780557</v>
      </c>
      <c r="D10" s="17">
        <v>3283338</v>
      </c>
      <c r="E10" s="17">
        <v>2166871</v>
      </c>
      <c r="F10" s="17">
        <v>592183</v>
      </c>
      <c r="G10" s="17">
        <f t="shared" si="0"/>
        <v>6822949</v>
      </c>
      <c r="H10" s="17">
        <v>1206.5061155913977</v>
      </c>
      <c r="I10" s="17"/>
      <c r="J10" s="17">
        <v>3349.3301747311825</v>
      </c>
      <c r="K10" s="17">
        <v>915.33662634408597</v>
      </c>
      <c r="L10" s="17">
        <f t="shared" si="0"/>
        <v>10546.224932795698</v>
      </c>
    </row>
    <row r="11" spans="1:13" s="14" customFormat="1">
      <c r="A11" s="18">
        <v>3</v>
      </c>
      <c r="B11" s="19" t="s">
        <v>12</v>
      </c>
      <c r="C11" s="20">
        <v>0</v>
      </c>
      <c r="D11" s="20">
        <v>0</v>
      </c>
      <c r="E11" s="20">
        <v>567032</v>
      </c>
      <c r="F11" s="20">
        <v>781506</v>
      </c>
      <c r="G11" s="20">
        <f>SUM(C11:F11)</f>
        <v>1348538</v>
      </c>
      <c r="H11" s="21" t="s">
        <v>205</v>
      </c>
      <c r="I11" s="21" t="s">
        <v>205</v>
      </c>
      <c r="J11" s="21">
        <v>876.46075268817197</v>
      </c>
      <c r="K11" s="21">
        <v>1207.9729838709677</v>
      </c>
      <c r="L11" s="21">
        <f t="shared" ref="L11:L33" si="1">H11+I11+J11+K11</f>
        <v>2084.4337365591396</v>
      </c>
    </row>
    <row r="12" spans="1:13" s="14" customFormat="1">
      <c r="A12" s="16"/>
      <c r="B12" s="16" t="s">
        <v>16</v>
      </c>
      <c r="C12" s="17"/>
      <c r="D12" s="17"/>
      <c r="E12" s="17">
        <v>31186.76</v>
      </c>
      <c r="F12" s="17">
        <v>390753</v>
      </c>
      <c r="G12" s="17">
        <f>E12+F12</f>
        <v>421939.76</v>
      </c>
      <c r="H12" s="17"/>
      <c r="I12" s="17"/>
      <c r="J12" s="17">
        <v>48.205341397849452</v>
      </c>
      <c r="K12" s="17">
        <v>603.98649193548385</v>
      </c>
      <c r="L12" s="17">
        <f t="shared" si="1"/>
        <v>652.19183333333331</v>
      </c>
    </row>
    <row r="13" spans="1:13" s="14" customFormat="1">
      <c r="A13" s="16"/>
      <c r="B13" s="16" t="s">
        <v>18</v>
      </c>
      <c r="C13" s="17"/>
      <c r="D13" s="17"/>
      <c r="E13" s="17">
        <v>328878.56</v>
      </c>
      <c r="F13" s="17">
        <v>382937.94</v>
      </c>
      <c r="G13" s="17">
        <f>E13+F13</f>
        <v>711816.5</v>
      </c>
      <c r="H13" s="17"/>
      <c r="I13" s="17"/>
      <c r="J13" s="17">
        <v>508.34723655913979</v>
      </c>
      <c r="K13" s="17">
        <v>591.90676209677417</v>
      </c>
      <c r="L13" s="17">
        <f t="shared" si="1"/>
        <v>1100.2539986559141</v>
      </c>
    </row>
    <row r="14" spans="1:13" s="14" customFormat="1">
      <c r="A14" s="16"/>
      <c r="B14" s="16" t="s">
        <v>20</v>
      </c>
      <c r="C14" s="17"/>
      <c r="D14" s="17"/>
      <c r="E14" s="17">
        <v>62373.52</v>
      </c>
      <c r="F14" s="17">
        <v>7815.06</v>
      </c>
      <c r="G14" s="17">
        <f>E14+F14</f>
        <v>70188.58</v>
      </c>
      <c r="H14" s="17"/>
      <c r="I14" s="17"/>
      <c r="J14" s="17">
        <v>96.410682795698904</v>
      </c>
      <c r="K14" s="17">
        <v>12.079729838709676</v>
      </c>
      <c r="L14" s="17">
        <f t="shared" si="1"/>
        <v>108.49041263440859</v>
      </c>
    </row>
    <row r="15" spans="1:13" s="14" customFormat="1">
      <c r="A15" s="22"/>
      <c r="B15" s="22" t="s">
        <v>22</v>
      </c>
      <c r="C15" s="17"/>
      <c r="D15" s="17"/>
      <c r="E15" s="17">
        <v>144593.16</v>
      </c>
      <c r="F15" s="17"/>
      <c r="G15" s="17">
        <f>E15+F15</f>
        <v>144593.16</v>
      </c>
      <c r="H15" s="17"/>
      <c r="I15" s="17"/>
      <c r="J15" s="17">
        <v>223.49749193548385</v>
      </c>
      <c r="K15" s="17"/>
      <c r="L15" s="17">
        <f t="shared" si="1"/>
        <v>223.49749193548385</v>
      </c>
    </row>
    <row r="16" spans="1:13" s="14" customFormat="1">
      <c r="A16" s="23">
        <v>4</v>
      </c>
      <c r="B16" s="24" t="s">
        <v>14</v>
      </c>
      <c r="C16" s="25">
        <v>33673</v>
      </c>
      <c r="D16" s="25">
        <v>0</v>
      </c>
      <c r="E16" s="25">
        <v>1486788</v>
      </c>
      <c r="F16" s="25">
        <v>1621379</v>
      </c>
      <c r="G16" s="25">
        <f>SUM(C16:F16)</f>
        <v>3141840</v>
      </c>
      <c r="H16" s="26">
        <v>52.04831989247311</v>
      </c>
      <c r="I16" s="26" t="s">
        <v>205</v>
      </c>
      <c r="J16" s="26">
        <v>2298.1266129032256</v>
      </c>
      <c r="K16" s="26">
        <v>2506.1637768817204</v>
      </c>
      <c r="L16" s="26">
        <f t="shared" si="1"/>
        <v>4856.3387096774186</v>
      </c>
    </row>
    <row r="17" spans="1:12" s="14" customFormat="1">
      <c r="A17" s="16"/>
      <c r="B17" s="16" t="s">
        <v>25</v>
      </c>
      <c r="C17" s="17"/>
      <c r="D17" s="17"/>
      <c r="E17" s="17">
        <v>1486788</v>
      </c>
      <c r="F17" s="17">
        <v>1621379</v>
      </c>
      <c r="G17" s="17">
        <f>F17+E17</f>
        <v>3108167</v>
      </c>
      <c r="H17" s="17"/>
      <c r="I17" s="17"/>
      <c r="J17" s="17">
        <v>2298.1266129032256</v>
      </c>
      <c r="K17" s="17">
        <v>2506.1637768817204</v>
      </c>
      <c r="L17" s="17">
        <f t="shared" si="1"/>
        <v>4804.2903897849465</v>
      </c>
    </row>
    <row r="18" spans="1:12" s="14" customFormat="1">
      <c r="A18" s="16"/>
      <c r="B18" s="16" t="s">
        <v>209</v>
      </c>
      <c r="C18" s="17">
        <v>33673</v>
      </c>
      <c r="D18" s="17"/>
      <c r="E18" s="17"/>
      <c r="F18" s="17"/>
      <c r="G18" s="17">
        <f>C18</f>
        <v>33673</v>
      </c>
      <c r="H18" s="17">
        <v>52.04831989247311</v>
      </c>
      <c r="I18" s="17"/>
      <c r="J18" s="17"/>
      <c r="K18" s="17"/>
      <c r="L18" s="17"/>
    </row>
    <row r="19" spans="1:12" s="14" customFormat="1">
      <c r="A19" s="23">
        <v>5</v>
      </c>
      <c r="B19" s="24" t="s">
        <v>15</v>
      </c>
      <c r="C19" s="25">
        <v>770089</v>
      </c>
      <c r="D19" s="25">
        <v>8300</v>
      </c>
      <c r="E19" s="25">
        <v>2332872</v>
      </c>
      <c r="F19" s="25">
        <v>919375</v>
      </c>
      <c r="G19" s="25">
        <f>SUM(C19:F19)</f>
        <v>4030636</v>
      </c>
      <c r="H19" s="26">
        <v>1190.3257392473117</v>
      </c>
      <c r="I19" s="26">
        <v>12.829301075268816</v>
      </c>
      <c r="J19" s="26">
        <v>3605.9177419354837</v>
      </c>
      <c r="K19" s="26">
        <v>1421.0769489247309</v>
      </c>
      <c r="L19" s="26">
        <f t="shared" si="1"/>
        <v>6230.1497311827952</v>
      </c>
    </row>
    <row r="20" spans="1:12" s="14" customFormat="1">
      <c r="A20" s="16"/>
      <c r="B20" s="16" t="s">
        <v>28</v>
      </c>
      <c r="C20" s="17">
        <v>770089</v>
      </c>
      <c r="D20" s="17">
        <v>8300</v>
      </c>
      <c r="E20" s="17"/>
      <c r="F20" s="17"/>
      <c r="G20" s="17">
        <f>SUM(C20:F20)</f>
        <v>778389</v>
      </c>
      <c r="H20" s="17">
        <v>1190.3257392473117</v>
      </c>
      <c r="I20" s="17"/>
      <c r="J20" s="17" t="s">
        <v>205</v>
      </c>
      <c r="K20" s="17" t="s">
        <v>205</v>
      </c>
      <c r="L20" s="17">
        <f t="shared" si="1"/>
        <v>1190.3257392473117</v>
      </c>
    </row>
    <row r="21" spans="1:12" s="14" customFormat="1">
      <c r="A21" s="16"/>
      <c r="B21" s="16" t="s">
        <v>30</v>
      </c>
      <c r="C21" s="17"/>
      <c r="D21" s="17"/>
      <c r="E21" s="17">
        <v>2332872</v>
      </c>
      <c r="F21" s="17">
        <v>919375</v>
      </c>
      <c r="G21" s="17">
        <f t="shared" ref="G21:G33" si="2">SUM(C21:F21)</f>
        <v>3252247</v>
      </c>
      <c r="H21" s="17"/>
      <c r="I21" s="17"/>
      <c r="J21" s="17">
        <v>3605.9177419354837</v>
      </c>
      <c r="K21" s="17">
        <v>1421.0769489247309</v>
      </c>
      <c r="L21" s="17">
        <f t="shared" si="1"/>
        <v>5026.9946908602142</v>
      </c>
    </row>
    <row r="22" spans="1:12" s="14" customFormat="1">
      <c r="A22" s="23">
        <v>6</v>
      </c>
      <c r="B22" s="24" t="s">
        <v>17</v>
      </c>
      <c r="C22" s="25">
        <v>353535</v>
      </c>
      <c r="D22" s="25">
        <v>236345</v>
      </c>
      <c r="E22" s="25">
        <v>6105718</v>
      </c>
      <c r="F22" s="25">
        <v>2722549</v>
      </c>
      <c r="G22" s="25">
        <f t="shared" si="2"/>
        <v>9418147</v>
      </c>
      <c r="H22" s="26">
        <v>546.45866935483866</v>
      </c>
      <c r="I22" s="26">
        <v>365.31821236559136</v>
      </c>
      <c r="J22" s="26">
        <v>9437.6017473118263</v>
      </c>
      <c r="K22" s="26">
        <v>4208.2410618279564</v>
      </c>
      <c r="L22" s="26">
        <f t="shared" si="1"/>
        <v>14557.619690860214</v>
      </c>
    </row>
    <row r="23" spans="1:12" s="14" customFormat="1">
      <c r="A23" s="16"/>
      <c r="B23" s="16" t="s">
        <v>33</v>
      </c>
      <c r="C23" s="17">
        <v>353535</v>
      </c>
      <c r="D23" s="17">
        <v>236345</v>
      </c>
      <c r="E23" s="17">
        <v>1953830</v>
      </c>
      <c r="F23" s="17">
        <v>163354</v>
      </c>
      <c r="G23" s="17">
        <f t="shared" si="2"/>
        <v>2707064</v>
      </c>
      <c r="H23" s="17">
        <v>546.45866935483866</v>
      </c>
      <c r="I23" s="17">
        <v>365.31821236559136</v>
      </c>
      <c r="J23" s="17">
        <v>3020.0329301075267</v>
      </c>
      <c r="K23" s="17">
        <v>252.49610215053761</v>
      </c>
      <c r="L23" s="17">
        <f t="shared" si="1"/>
        <v>4184.3059139784946</v>
      </c>
    </row>
    <row r="24" spans="1:12" s="14" customFormat="1">
      <c r="A24" s="16"/>
      <c r="B24" s="16" t="s">
        <v>35</v>
      </c>
      <c r="C24" s="17"/>
      <c r="D24" s="17"/>
      <c r="E24" s="17">
        <v>1770658</v>
      </c>
      <c r="F24" s="17">
        <v>1415725</v>
      </c>
      <c r="G24" s="17">
        <f t="shared" si="2"/>
        <v>3186383</v>
      </c>
      <c r="H24" s="17"/>
      <c r="I24" s="17"/>
      <c r="J24" s="17">
        <v>2736.9041666666662</v>
      </c>
      <c r="K24" s="17">
        <v>2188.2846102150538</v>
      </c>
      <c r="L24" s="17">
        <f t="shared" si="1"/>
        <v>4925.1887768817196</v>
      </c>
    </row>
    <row r="25" spans="1:12" s="14" customFormat="1">
      <c r="A25" s="16"/>
      <c r="B25" s="16" t="s">
        <v>37</v>
      </c>
      <c r="C25" s="17"/>
      <c r="D25" s="17"/>
      <c r="E25" s="17">
        <v>2014887</v>
      </c>
      <c r="F25" s="17">
        <v>735088</v>
      </c>
      <c r="G25" s="17">
        <f t="shared" si="2"/>
        <v>2749975</v>
      </c>
      <c r="H25" s="17"/>
      <c r="I25" s="17"/>
      <c r="J25" s="17">
        <v>3114.4086693548388</v>
      </c>
      <c r="K25" s="17">
        <v>1136.2247311827955</v>
      </c>
      <c r="L25" s="17">
        <f t="shared" si="1"/>
        <v>4250.6334005376339</v>
      </c>
    </row>
    <row r="26" spans="1:12" s="14" customFormat="1" ht="15.75" customHeight="1">
      <c r="A26" s="16"/>
      <c r="B26" s="16" t="s">
        <v>39</v>
      </c>
      <c r="C26" s="17"/>
      <c r="D26" s="17"/>
      <c r="E26" s="17">
        <v>366343</v>
      </c>
      <c r="F26" s="17">
        <v>408382</v>
      </c>
      <c r="G26" s="17">
        <f t="shared" si="2"/>
        <v>774725</v>
      </c>
      <c r="H26" s="17"/>
      <c r="I26" s="17"/>
      <c r="J26" s="17">
        <v>566.25598118279561</v>
      </c>
      <c r="K26" s="17">
        <v>631.23561827956985</v>
      </c>
      <c r="L26" s="17">
        <f t="shared" si="1"/>
        <v>1197.4915994623655</v>
      </c>
    </row>
    <row r="27" spans="1:12" s="14" customFormat="1">
      <c r="A27" s="23">
        <v>7</v>
      </c>
      <c r="B27" s="24" t="s">
        <v>19</v>
      </c>
      <c r="C27" s="25">
        <v>0</v>
      </c>
      <c r="D27" s="25">
        <v>0</v>
      </c>
      <c r="E27" s="25">
        <v>1118402</v>
      </c>
      <c r="F27" s="25">
        <v>1158237</v>
      </c>
      <c r="G27" s="25">
        <f t="shared" si="2"/>
        <v>2276639</v>
      </c>
      <c r="H27" s="26" t="s">
        <v>205</v>
      </c>
      <c r="I27" s="26" t="s">
        <v>205</v>
      </c>
      <c r="J27" s="26">
        <v>1728.7127688172043</v>
      </c>
      <c r="K27" s="26">
        <v>1790.285685483871</v>
      </c>
      <c r="L27" s="26">
        <f t="shared" si="1"/>
        <v>3518.9984543010751</v>
      </c>
    </row>
    <row r="28" spans="1:12" s="14" customFormat="1">
      <c r="A28" s="16"/>
      <c r="B28" s="16" t="s">
        <v>42</v>
      </c>
      <c r="C28" s="17">
        <v>0</v>
      </c>
      <c r="D28" s="17"/>
      <c r="E28" s="17">
        <v>52564.894</v>
      </c>
      <c r="F28" s="17">
        <v>81076.590000000011</v>
      </c>
      <c r="G28" s="17">
        <f t="shared" si="2"/>
        <v>133641.484</v>
      </c>
      <c r="H28" s="17" t="s">
        <v>205</v>
      </c>
      <c r="I28" s="17"/>
      <c r="J28" s="17">
        <v>81.249500134408592</v>
      </c>
      <c r="K28" s="17">
        <v>125.31999798387096</v>
      </c>
      <c r="L28" s="17">
        <f t="shared" si="1"/>
        <v>206.56949811827957</v>
      </c>
    </row>
    <row r="29" spans="1:12" s="14" customFormat="1">
      <c r="A29" s="16"/>
      <c r="B29" s="16" t="s">
        <v>44</v>
      </c>
      <c r="C29" s="17"/>
      <c r="D29" s="17"/>
      <c r="E29" s="17">
        <v>376901.47400000005</v>
      </c>
      <c r="F29" s="17">
        <v>310407.516</v>
      </c>
      <c r="G29" s="17">
        <f t="shared" si="2"/>
        <v>687308.99</v>
      </c>
      <c r="H29" s="17"/>
      <c r="I29" s="17"/>
      <c r="J29" s="17">
        <v>582.57620309139782</v>
      </c>
      <c r="K29" s="17">
        <v>479.7965637096774</v>
      </c>
      <c r="L29" s="17">
        <f t="shared" si="1"/>
        <v>1062.3727668010752</v>
      </c>
    </row>
    <row r="30" spans="1:12" s="14" customFormat="1">
      <c r="A30" s="16"/>
      <c r="B30" s="16" t="s">
        <v>46</v>
      </c>
      <c r="C30" s="17"/>
      <c r="D30" s="17"/>
      <c r="E30" s="17">
        <v>62630.512000000002</v>
      </c>
      <c r="F30" s="17">
        <v>39380.058000000005</v>
      </c>
      <c r="G30" s="17">
        <f t="shared" si="2"/>
        <v>102010.57</v>
      </c>
      <c r="H30" s="17"/>
      <c r="I30" s="17"/>
      <c r="J30" s="17">
        <v>96.807915053763438</v>
      </c>
      <c r="K30" s="17">
        <v>60.869713306451615</v>
      </c>
      <c r="L30" s="17">
        <f t="shared" si="1"/>
        <v>157.67762836021507</v>
      </c>
    </row>
    <row r="31" spans="1:12" s="14" customFormat="1">
      <c r="A31" s="16"/>
      <c r="B31" s="16" t="s">
        <v>48</v>
      </c>
      <c r="C31" s="17"/>
      <c r="D31" s="17"/>
      <c r="E31" s="17">
        <v>19012.834000000003</v>
      </c>
      <c r="F31" s="17">
        <v>27797.688000000002</v>
      </c>
      <c r="G31" s="17">
        <f t="shared" si="2"/>
        <v>46810.522000000004</v>
      </c>
      <c r="H31" s="17"/>
      <c r="I31" s="17"/>
      <c r="J31" s="17">
        <v>29.388117069892473</v>
      </c>
      <c r="K31" s="17">
        <v>42.966856451612898</v>
      </c>
      <c r="L31" s="17">
        <f t="shared" si="1"/>
        <v>72.354973521505372</v>
      </c>
    </row>
    <row r="32" spans="1:12" s="14" customFormat="1">
      <c r="A32" s="16"/>
      <c r="B32" s="16" t="s">
        <v>50</v>
      </c>
      <c r="C32" s="17"/>
      <c r="D32" s="17"/>
      <c r="E32" s="17">
        <v>607292.28599999985</v>
      </c>
      <c r="F32" s="17">
        <v>699575.14799999993</v>
      </c>
      <c r="G32" s="17">
        <f t="shared" si="2"/>
        <v>1306867.4339999999</v>
      </c>
      <c r="H32" s="17"/>
      <c r="I32" s="17"/>
      <c r="J32" s="17">
        <v>938.69103346774159</v>
      </c>
      <c r="K32" s="17">
        <v>1081.3325540322578</v>
      </c>
      <c r="L32" s="17">
        <f t="shared" si="1"/>
        <v>2020.0235874999994</v>
      </c>
    </row>
    <row r="33" spans="1:12" s="14" customFormat="1">
      <c r="A33" s="23">
        <v>8</v>
      </c>
      <c r="B33" s="24" t="s">
        <v>21</v>
      </c>
      <c r="C33" s="25">
        <v>1016970</v>
      </c>
      <c r="D33" s="25">
        <v>0</v>
      </c>
      <c r="E33" s="25">
        <v>1942096</v>
      </c>
      <c r="F33" s="25">
        <v>2219313</v>
      </c>
      <c r="G33" s="25">
        <f t="shared" si="2"/>
        <v>5178379</v>
      </c>
      <c r="H33" s="26">
        <v>1571.929435483871</v>
      </c>
      <c r="I33" s="26" t="s">
        <v>205</v>
      </c>
      <c r="J33" s="26">
        <v>3001.8956989247313</v>
      </c>
      <c r="K33" s="26">
        <v>3430.3897177419353</v>
      </c>
      <c r="L33" s="26">
        <f t="shared" si="1"/>
        <v>8004.2148521505369</v>
      </c>
    </row>
    <row r="34" spans="1:12" s="14" customFormat="1" ht="14.25" customHeight="1">
      <c r="A34" s="16"/>
      <c r="B34" s="16" t="s">
        <v>53</v>
      </c>
      <c r="C34" s="17">
        <v>1016970</v>
      </c>
      <c r="D34" s="17"/>
      <c r="E34" s="17">
        <v>1942096</v>
      </c>
      <c r="F34" s="17">
        <v>2219313</v>
      </c>
      <c r="G34" s="17">
        <f t="shared" ref="G34:L34" si="3">G33</f>
        <v>5178379</v>
      </c>
      <c r="H34" s="17">
        <v>1571.929435483871</v>
      </c>
      <c r="I34" s="17"/>
      <c r="J34" s="17">
        <v>3001.8956989247313</v>
      </c>
      <c r="K34" s="17">
        <v>3430.3897177419353</v>
      </c>
      <c r="L34" s="17">
        <f t="shared" si="3"/>
        <v>8004.2148521505369</v>
      </c>
    </row>
    <row r="35" spans="1:12" s="14" customFormat="1">
      <c r="A35" s="23">
        <v>9</v>
      </c>
      <c r="B35" s="24" t="s">
        <v>23</v>
      </c>
      <c r="C35" s="25">
        <v>0</v>
      </c>
      <c r="D35" s="25">
        <v>0</v>
      </c>
      <c r="E35" s="25">
        <v>2188833</v>
      </c>
      <c r="F35" s="25">
        <v>784322</v>
      </c>
      <c r="G35" s="25">
        <f>SUM(C35:F35)</f>
        <v>2973155</v>
      </c>
      <c r="H35" s="26" t="s">
        <v>205</v>
      </c>
      <c r="I35" s="26" t="s">
        <v>205</v>
      </c>
      <c r="J35" s="26">
        <v>3383.276814516129</v>
      </c>
      <c r="K35" s="26">
        <v>1212.3256720430106</v>
      </c>
      <c r="L35" s="26">
        <f>H35+I35+J35+K35</f>
        <v>4595.6024865591398</v>
      </c>
    </row>
    <row r="36" spans="1:12" s="14" customFormat="1">
      <c r="A36" s="16"/>
      <c r="B36" s="16" t="s">
        <v>56</v>
      </c>
      <c r="C36" s="17"/>
      <c r="D36" s="17"/>
      <c r="E36" s="17">
        <v>2188833</v>
      </c>
      <c r="F36" s="17">
        <v>784322</v>
      </c>
      <c r="G36" s="17">
        <f>G35</f>
        <v>2973155</v>
      </c>
      <c r="H36" s="17"/>
      <c r="I36" s="17"/>
      <c r="J36" s="17">
        <v>3383.276814516129</v>
      </c>
      <c r="K36" s="17">
        <v>1212.3256720430106</v>
      </c>
      <c r="L36" s="17">
        <f>K36+J36</f>
        <v>4595.6024865591398</v>
      </c>
    </row>
    <row r="37" spans="1:12" s="14" customFormat="1">
      <c r="A37" s="23">
        <v>10</v>
      </c>
      <c r="B37" s="24" t="s">
        <v>24</v>
      </c>
      <c r="C37" s="25">
        <v>2551296</v>
      </c>
      <c r="D37" s="25">
        <v>571601</v>
      </c>
      <c r="E37" s="25">
        <v>2528683</v>
      </c>
      <c r="F37" s="25">
        <v>1135310</v>
      </c>
      <c r="G37" s="25">
        <f t="shared" ref="G37" si="4">SUM(C37:F37)</f>
        <v>6786890</v>
      </c>
      <c r="H37" s="26">
        <v>3943.5354838709673</v>
      </c>
      <c r="I37" s="26">
        <v>883.52305107526877</v>
      </c>
      <c r="J37" s="26">
        <v>3908.5825940860213</v>
      </c>
      <c r="K37" s="26">
        <v>1754.8474462365591</v>
      </c>
      <c r="L37" s="26">
        <f t="shared" ref="L37:L45" si="5">H37+I37+J37+K37</f>
        <v>10490.488575268817</v>
      </c>
    </row>
    <row r="38" spans="1:12" s="14" customFormat="1">
      <c r="A38" s="16"/>
      <c r="B38" s="16" t="s">
        <v>59</v>
      </c>
      <c r="C38" s="17">
        <v>2551296</v>
      </c>
      <c r="D38" s="17">
        <v>571601</v>
      </c>
      <c r="E38" s="17">
        <v>2528683</v>
      </c>
      <c r="F38" s="17">
        <v>1135310</v>
      </c>
      <c r="G38" s="17">
        <f>SUM(C38:F38)</f>
        <v>6786890</v>
      </c>
      <c r="H38" s="17"/>
      <c r="I38" s="17"/>
      <c r="J38" s="17">
        <v>3908.5825940860213</v>
      </c>
      <c r="K38" s="17">
        <v>1754.8474462365591</v>
      </c>
      <c r="L38" s="17">
        <f t="shared" si="5"/>
        <v>5663.4300403225807</v>
      </c>
    </row>
    <row r="39" spans="1:12" s="14" customFormat="1">
      <c r="A39" s="16"/>
      <c r="B39" s="16" t="s">
        <v>209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 s="14" customFormat="1">
      <c r="A40" s="23">
        <v>11</v>
      </c>
      <c r="B40" s="24" t="s">
        <v>26</v>
      </c>
      <c r="C40" s="25">
        <v>0</v>
      </c>
      <c r="D40" s="25">
        <v>88217</v>
      </c>
      <c r="E40" s="25">
        <v>1095289</v>
      </c>
      <c r="F40" s="25">
        <v>1631680</v>
      </c>
      <c r="G40" s="25">
        <f>SUM(C40:F40)</f>
        <v>2815186</v>
      </c>
      <c r="H40" s="26" t="s">
        <v>205</v>
      </c>
      <c r="I40" s="26">
        <v>136.35692204301074</v>
      </c>
      <c r="J40" s="26">
        <v>1692.9870295698922</v>
      </c>
      <c r="K40" s="26">
        <v>2522.0860215053758</v>
      </c>
      <c r="L40" s="26">
        <f t="shared" si="5"/>
        <v>4351.4299731182782</v>
      </c>
    </row>
    <row r="41" spans="1:12" s="14" customFormat="1">
      <c r="A41" s="16"/>
      <c r="B41" s="16" t="s">
        <v>68</v>
      </c>
      <c r="C41" s="17"/>
      <c r="D41" s="17">
        <v>88217</v>
      </c>
      <c r="E41" s="17">
        <v>1095289</v>
      </c>
      <c r="F41" s="17">
        <v>1631680</v>
      </c>
      <c r="G41" s="17">
        <f>C41+D41+E41+F41</f>
        <v>2815186</v>
      </c>
      <c r="H41" s="17"/>
      <c r="I41" s="17">
        <v>136.35692204301074</v>
      </c>
      <c r="J41" s="17">
        <v>1692.9870295698922</v>
      </c>
      <c r="K41" s="17">
        <v>2522.0860215053758</v>
      </c>
      <c r="L41" s="17">
        <f t="shared" si="5"/>
        <v>4351.4299731182782</v>
      </c>
    </row>
    <row r="42" spans="1:12" s="14" customFormat="1">
      <c r="A42" s="23">
        <v>12</v>
      </c>
      <c r="B42" s="24" t="s">
        <v>27</v>
      </c>
      <c r="C42" s="25">
        <v>8721613</v>
      </c>
      <c r="D42" s="25">
        <v>2203286</v>
      </c>
      <c r="E42" s="25">
        <v>26515255</v>
      </c>
      <c r="F42" s="25">
        <v>5736988</v>
      </c>
      <c r="G42" s="25">
        <f t="shared" ref="G42:G44" si="6">SUM(C42:F42)</f>
        <v>43177142</v>
      </c>
      <c r="H42" s="28">
        <v>13480.987836021504</v>
      </c>
      <c r="I42" s="28">
        <v>3405.6168010752685</v>
      </c>
      <c r="J42" s="26">
        <v>40984.601142473111</v>
      </c>
      <c r="K42" s="26">
        <v>8867.6561827956994</v>
      </c>
      <c r="L42" s="26">
        <f t="shared" si="5"/>
        <v>66738.861962365583</v>
      </c>
    </row>
    <row r="43" spans="1:12" s="14" customFormat="1">
      <c r="A43" s="22"/>
      <c r="B43" s="22" t="s">
        <v>71</v>
      </c>
      <c r="C43" s="17">
        <v>8450293</v>
      </c>
      <c r="D43" s="17">
        <v>2203286</v>
      </c>
      <c r="E43" s="17">
        <v>26515255</v>
      </c>
      <c r="F43" s="17">
        <v>5736988</v>
      </c>
      <c r="G43" s="17">
        <f>G42-G44</f>
        <v>42905822</v>
      </c>
      <c r="H43" s="17">
        <v>13061.608803763438</v>
      </c>
      <c r="I43" s="17">
        <v>3405.6168010752685</v>
      </c>
      <c r="J43" s="17">
        <v>40984.601142473111</v>
      </c>
      <c r="K43" s="17">
        <v>8867.6561827956994</v>
      </c>
      <c r="L43" s="17">
        <f t="shared" si="5"/>
        <v>66319.482930107522</v>
      </c>
    </row>
    <row r="44" spans="1:12" s="14" customFormat="1">
      <c r="A44" s="22"/>
      <c r="B44" s="22" t="s">
        <v>73</v>
      </c>
      <c r="C44" s="17">
        <v>271320</v>
      </c>
      <c r="D44" s="17"/>
      <c r="E44" s="30"/>
      <c r="F44" s="30"/>
      <c r="G44" s="17">
        <f t="shared" si="6"/>
        <v>271320</v>
      </c>
      <c r="H44" s="17">
        <v>419.37903225806451</v>
      </c>
      <c r="I44" s="31"/>
      <c r="J44" s="31"/>
      <c r="K44" s="31"/>
      <c r="L44" s="31">
        <f t="shared" si="5"/>
        <v>419.37903225806451</v>
      </c>
    </row>
    <row r="45" spans="1:12" s="14" customFormat="1">
      <c r="A45" s="23">
        <v>13</v>
      </c>
      <c r="B45" s="24" t="s">
        <v>29</v>
      </c>
      <c r="C45" s="32">
        <v>0</v>
      </c>
      <c r="D45" s="32">
        <v>0</v>
      </c>
      <c r="E45" s="32">
        <v>517217</v>
      </c>
      <c r="F45" s="32">
        <v>148792</v>
      </c>
      <c r="G45" s="32">
        <f>SUM(C45:F45)</f>
        <v>666009</v>
      </c>
      <c r="H45" s="33" t="s">
        <v>205</v>
      </c>
      <c r="I45" s="33" t="s">
        <v>205</v>
      </c>
      <c r="J45" s="33">
        <v>799.46176075268806</v>
      </c>
      <c r="K45" s="33">
        <v>229.98763440860213</v>
      </c>
      <c r="L45" s="33">
        <f t="shared" si="5"/>
        <v>1029.4493951612901</v>
      </c>
    </row>
    <row r="46" spans="1:12" s="14" customFormat="1">
      <c r="A46" s="22"/>
      <c r="B46" s="22" t="s">
        <v>76</v>
      </c>
      <c r="C46" s="17"/>
      <c r="D46" s="17"/>
      <c r="E46" s="17">
        <v>517217</v>
      </c>
      <c r="F46" s="17">
        <v>148792</v>
      </c>
      <c r="G46" s="17">
        <f>G45</f>
        <v>666009</v>
      </c>
      <c r="H46" s="17"/>
      <c r="I46" s="17"/>
      <c r="J46" s="17"/>
      <c r="K46" s="17"/>
      <c r="L46" s="17"/>
    </row>
    <row r="47" spans="1:12" s="14" customFormat="1">
      <c r="A47" s="23">
        <v>14</v>
      </c>
      <c r="B47" s="24" t="s">
        <v>31</v>
      </c>
      <c r="C47" s="25">
        <v>0</v>
      </c>
      <c r="D47" s="25">
        <v>0</v>
      </c>
      <c r="E47" s="25">
        <v>997562.88439999998</v>
      </c>
      <c r="F47" s="25">
        <v>490733.6017</v>
      </c>
      <c r="G47" s="25">
        <f>SUM(C47:F47)</f>
        <v>1488296.4860999999</v>
      </c>
      <c r="H47" s="28" t="s">
        <v>205</v>
      </c>
      <c r="I47" s="28" t="s">
        <v>205</v>
      </c>
      <c r="J47" s="26">
        <v>1541.9318777688172</v>
      </c>
      <c r="K47" s="26">
        <v>758.52640047715045</v>
      </c>
      <c r="L47" s="26">
        <f t="shared" ref="L47:L69" si="7">H47+I47+J47+K47</f>
        <v>2300.4582782459674</v>
      </c>
    </row>
    <row r="48" spans="1:12" s="14" customFormat="1">
      <c r="A48" s="22"/>
      <c r="B48" s="22" t="s">
        <v>79</v>
      </c>
      <c r="C48" s="17"/>
      <c r="D48" s="17"/>
      <c r="E48" s="17">
        <v>997562.88439999998</v>
      </c>
      <c r="F48" s="17">
        <v>490733.6017</v>
      </c>
      <c r="G48" s="17">
        <f t="shared" ref="G48" si="8">G47</f>
        <v>1488296.4860999999</v>
      </c>
      <c r="H48" s="17"/>
      <c r="I48" s="17"/>
      <c r="J48" s="17">
        <v>1541.9318777688172</v>
      </c>
      <c r="K48" s="17">
        <v>758.52640047715045</v>
      </c>
      <c r="L48" s="17">
        <f t="shared" si="7"/>
        <v>2300.4582782459674</v>
      </c>
    </row>
    <row r="49" spans="1:13" s="14" customFormat="1">
      <c r="A49" s="23">
        <v>15</v>
      </c>
      <c r="B49" s="24" t="s">
        <v>32</v>
      </c>
      <c r="C49" s="25">
        <v>0</v>
      </c>
      <c r="D49" s="25">
        <v>0</v>
      </c>
      <c r="E49" s="25">
        <v>2468540</v>
      </c>
      <c r="F49" s="25">
        <v>661319</v>
      </c>
      <c r="G49" s="25">
        <f t="shared" ref="G49:G56" si="9">SUM(C49:F49)</f>
        <v>3129859</v>
      </c>
      <c r="H49" s="26" t="s">
        <v>205</v>
      </c>
      <c r="I49" s="26" t="s">
        <v>205</v>
      </c>
      <c r="J49" s="26">
        <v>3815.619623655914</v>
      </c>
      <c r="K49" s="26">
        <v>1022.200067204301</v>
      </c>
      <c r="L49" s="26">
        <f t="shared" si="7"/>
        <v>4837.8196908602149</v>
      </c>
      <c r="M49" s="29"/>
    </row>
    <row r="50" spans="1:13" s="29" customFormat="1" ht="16.5" customHeight="1">
      <c r="A50" s="22"/>
      <c r="B50" s="22" t="s">
        <v>82</v>
      </c>
      <c r="C50" s="17"/>
      <c r="D50" s="17"/>
      <c r="E50" s="17">
        <v>987416</v>
      </c>
      <c r="F50" s="17">
        <v>19840</v>
      </c>
      <c r="G50" s="17">
        <f t="shared" si="9"/>
        <v>1007256</v>
      </c>
      <c r="H50" s="17"/>
      <c r="I50" s="17"/>
      <c r="J50" s="17">
        <v>1526.2478494623656</v>
      </c>
      <c r="K50" s="17">
        <v>30.666666666666664</v>
      </c>
      <c r="L50" s="17">
        <f t="shared" si="7"/>
        <v>1556.9145161290323</v>
      </c>
      <c r="M50" s="14"/>
    </row>
    <row r="51" spans="1:13" s="14" customFormat="1">
      <c r="A51" s="22"/>
      <c r="B51" s="22" t="s">
        <v>84</v>
      </c>
      <c r="C51" s="17"/>
      <c r="D51" s="17"/>
      <c r="E51" s="17">
        <v>246854</v>
      </c>
      <c r="F51" s="17">
        <v>462923</v>
      </c>
      <c r="G51" s="17">
        <f t="shared" si="9"/>
        <v>709777</v>
      </c>
      <c r="H51" s="17"/>
      <c r="I51" s="17"/>
      <c r="J51" s="17">
        <v>382</v>
      </c>
      <c r="K51" s="17">
        <v>715.53340053763441</v>
      </c>
      <c r="L51" s="17">
        <f t="shared" si="7"/>
        <v>1097.5334005376344</v>
      </c>
    </row>
    <row r="52" spans="1:13" s="14" customFormat="1">
      <c r="A52" s="22"/>
      <c r="B52" s="22" t="s">
        <v>86</v>
      </c>
      <c r="C52" s="17"/>
      <c r="D52" s="17"/>
      <c r="E52" s="17">
        <v>197483</v>
      </c>
      <c r="F52" s="17">
        <v>178556</v>
      </c>
      <c r="G52" s="17">
        <f t="shared" si="9"/>
        <v>376039</v>
      </c>
      <c r="H52" s="17"/>
      <c r="I52" s="17"/>
      <c r="J52" s="17">
        <v>305</v>
      </c>
      <c r="K52" s="17">
        <v>276</v>
      </c>
      <c r="L52" s="17">
        <f t="shared" si="7"/>
        <v>581</v>
      </c>
    </row>
    <row r="53" spans="1:13" s="14" customFormat="1">
      <c r="A53" s="22"/>
      <c r="B53" s="22" t="s">
        <v>88</v>
      </c>
      <c r="C53" s="17"/>
      <c r="D53" s="17"/>
      <c r="E53" s="17">
        <v>740562</v>
      </c>
      <c r="F53" s="17">
        <v>0</v>
      </c>
      <c r="G53" s="17">
        <f t="shared" si="9"/>
        <v>740562</v>
      </c>
      <c r="H53" s="17"/>
      <c r="I53" s="17"/>
      <c r="J53" s="17">
        <v>1145</v>
      </c>
      <c r="K53" s="17">
        <v>0</v>
      </c>
      <c r="L53" s="17">
        <f t="shared" si="7"/>
        <v>1145</v>
      </c>
    </row>
    <row r="54" spans="1:13" s="14" customFormat="1">
      <c r="A54" s="22"/>
      <c r="B54" s="22" t="s">
        <v>90</v>
      </c>
      <c r="C54" s="17"/>
      <c r="D54" s="17"/>
      <c r="E54" s="17">
        <v>123427</v>
      </c>
      <c r="F54" s="17">
        <v>0</v>
      </c>
      <c r="G54" s="17">
        <f t="shared" si="9"/>
        <v>123427</v>
      </c>
      <c r="H54" s="17"/>
      <c r="I54" s="17"/>
      <c r="J54" s="17">
        <v>191</v>
      </c>
      <c r="K54" s="17">
        <v>0</v>
      </c>
      <c r="L54" s="17">
        <f t="shared" si="7"/>
        <v>191</v>
      </c>
    </row>
    <row r="55" spans="1:13" s="14" customFormat="1">
      <c r="A55" s="22"/>
      <c r="B55" s="22" t="s">
        <v>92</v>
      </c>
      <c r="C55" s="17"/>
      <c r="D55" s="17"/>
      <c r="E55" s="17">
        <v>172798</v>
      </c>
      <c r="F55" s="17">
        <v>0</v>
      </c>
      <c r="G55" s="17">
        <f t="shared" si="9"/>
        <v>172798</v>
      </c>
      <c r="H55" s="17"/>
      <c r="I55" s="17"/>
      <c r="J55" s="17">
        <v>267</v>
      </c>
      <c r="K55" s="17">
        <v>0</v>
      </c>
      <c r="L55" s="17">
        <f t="shared" si="7"/>
        <v>267</v>
      </c>
    </row>
    <row r="56" spans="1:13" s="14" customFormat="1">
      <c r="A56" s="18">
        <v>16</v>
      </c>
      <c r="B56" s="19" t="s">
        <v>34</v>
      </c>
      <c r="C56" s="20">
        <v>0</v>
      </c>
      <c r="D56" s="20">
        <v>0</v>
      </c>
      <c r="E56" s="20">
        <v>243418</v>
      </c>
      <c r="F56" s="20">
        <v>431063</v>
      </c>
      <c r="G56" s="20">
        <f t="shared" si="9"/>
        <v>674481</v>
      </c>
      <c r="H56" s="21" t="s">
        <v>205</v>
      </c>
      <c r="I56" s="21" t="s">
        <v>205</v>
      </c>
      <c r="J56" s="21">
        <v>376.25094086021505</v>
      </c>
      <c r="K56" s="21">
        <v>666.29361559139784</v>
      </c>
      <c r="L56" s="34">
        <f t="shared" si="7"/>
        <v>1042.5445564516128</v>
      </c>
    </row>
    <row r="57" spans="1:13" s="14" customFormat="1">
      <c r="A57" s="22"/>
      <c r="B57" s="22" t="s">
        <v>95</v>
      </c>
      <c r="C57" s="17"/>
      <c r="D57" s="17"/>
      <c r="E57" s="17">
        <v>243418</v>
      </c>
      <c r="F57" s="17">
        <v>431063</v>
      </c>
      <c r="G57" s="17">
        <f>G56</f>
        <v>674481</v>
      </c>
      <c r="H57" s="17"/>
      <c r="I57" s="17"/>
      <c r="J57" s="17">
        <v>376.25094086021505</v>
      </c>
      <c r="K57" s="17">
        <v>666.29361559139784</v>
      </c>
      <c r="L57" s="17">
        <f t="shared" si="7"/>
        <v>1042.5445564516128</v>
      </c>
    </row>
    <row r="58" spans="1:13" s="14" customFormat="1" ht="14.25" customHeight="1">
      <c r="A58" s="23">
        <v>17</v>
      </c>
      <c r="B58" s="24" t="s">
        <v>36</v>
      </c>
      <c r="C58" s="25">
        <v>0</v>
      </c>
      <c r="D58" s="25">
        <v>0</v>
      </c>
      <c r="E58" s="25">
        <v>587910</v>
      </c>
      <c r="F58" s="25">
        <v>365941</v>
      </c>
      <c r="G58" s="25">
        <f>SUM(C58:F58)</f>
        <v>953851</v>
      </c>
      <c r="H58" s="26" t="s">
        <v>205</v>
      </c>
      <c r="I58" s="26" t="s">
        <v>205</v>
      </c>
      <c r="J58" s="26">
        <v>908.73185483870964</v>
      </c>
      <c r="K58" s="26">
        <v>565.63461021505373</v>
      </c>
      <c r="L58" s="26">
        <f t="shared" si="7"/>
        <v>1474.3664650537635</v>
      </c>
    </row>
    <row r="59" spans="1:13" s="14" customFormat="1">
      <c r="A59" s="22"/>
      <c r="B59" s="16" t="s">
        <v>98</v>
      </c>
      <c r="C59" s="17"/>
      <c r="D59" s="17"/>
      <c r="E59" s="17">
        <v>587910</v>
      </c>
      <c r="F59" s="17">
        <v>365941</v>
      </c>
      <c r="G59" s="17">
        <f>G58</f>
        <v>953851</v>
      </c>
      <c r="H59" s="17"/>
      <c r="I59" s="17"/>
      <c r="J59" s="17">
        <v>908.73185483870964</v>
      </c>
      <c r="K59" s="17">
        <v>565.63461021505373</v>
      </c>
      <c r="L59" s="17">
        <f t="shared" si="7"/>
        <v>1474.3664650537635</v>
      </c>
    </row>
    <row r="60" spans="1:13" s="14" customFormat="1">
      <c r="A60" s="23">
        <v>18</v>
      </c>
      <c r="B60" s="24" t="s">
        <v>38</v>
      </c>
      <c r="C60" s="25">
        <v>0</v>
      </c>
      <c r="D60" s="25">
        <v>0</v>
      </c>
      <c r="E60" s="25">
        <v>725508</v>
      </c>
      <c r="F60" s="25">
        <v>698702</v>
      </c>
      <c r="G60" s="25">
        <f>SUM(C60:F60)</f>
        <v>1424210</v>
      </c>
      <c r="H60" s="26" t="s">
        <v>205</v>
      </c>
      <c r="I60" s="26" t="s">
        <v>205</v>
      </c>
      <c r="J60" s="26">
        <v>1121.4169354838709</v>
      </c>
      <c r="K60" s="26">
        <v>1079.9829301075267</v>
      </c>
      <c r="L60" s="26">
        <f t="shared" si="7"/>
        <v>2201.3998655913974</v>
      </c>
    </row>
    <row r="61" spans="1:13" s="14" customFormat="1">
      <c r="A61" s="22"/>
      <c r="B61" s="22" t="s">
        <v>101</v>
      </c>
      <c r="C61" s="17"/>
      <c r="D61" s="17"/>
      <c r="E61" s="17">
        <v>725508</v>
      </c>
      <c r="F61" s="17">
        <v>698702</v>
      </c>
      <c r="G61" s="17">
        <f>G60</f>
        <v>1424210</v>
      </c>
      <c r="H61" s="17"/>
      <c r="I61" s="17"/>
      <c r="J61" s="17">
        <v>1121.4169354838709</v>
      </c>
      <c r="K61" s="17">
        <v>1079.9829301075267</v>
      </c>
      <c r="L61" s="17">
        <f t="shared" si="7"/>
        <v>2201.3998655913974</v>
      </c>
    </row>
    <row r="62" spans="1:13" s="14" customFormat="1" ht="15" customHeight="1">
      <c r="A62" s="23">
        <v>19</v>
      </c>
      <c r="B62" s="24" t="s">
        <v>40</v>
      </c>
      <c r="C62" s="25">
        <v>14143</v>
      </c>
      <c r="D62" s="25">
        <v>0</v>
      </c>
      <c r="E62" s="25">
        <v>4194255</v>
      </c>
      <c r="F62" s="25">
        <v>5230260</v>
      </c>
      <c r="G62" s="25">
        <f>SUM(C62:F62)</f>
        <v>9438658</v>
      </c>
      <c r="H62" s="26">
        <v>21.860819892473113</v>
      </c>
      <c r="I62" s="26" t="s">
        <v>205</v>
      </c>
      <c r="J62" s="26">
        <v>6483.0554435483864</v>
      </c>
      <c r="K62" s="26">
        <v>8084.4072580645152</v>
      </c>
      <c r="L62" s="26">
        <f t="shared" si="7"/>
        <v>14589.323521505376</v>
      </c>
    </row>
    <row r="63" spans="1:13" s="14" customFormat="1" ht="15" customHeight="1">
      <c r="A63" s="35"/>
      <c r="B63" s="35" t="s">
        <v>104</v>
      </c>
      <c r="C63" s="17"/>
      <c r="D63" s="17"/>
      <c r="E63" s="17">
        <v>808653</v>
      </c>
      <c r="F63" s="17">
        <v>1008395</v>
      </c>
      <c r="G63" s="27">
        <f>SUM(C63:F63)</f>
        <v>1817048</v>
      </c>
      <c r="H63" s="27"/>
      <c r="I63" s="27"/>
      <c r="J63" s="27">
        <v>1249.9340725806451</v>
      </c>
      <c r="K63" s="27">
        <v>1558.6750672043011</v>
      </c>
      <c r="L63" s="27">
        <f t="shared" si="7"/>
        <v>2808.6091397849459</v>
      </c>
    </row>
    <row r="64" spans="1:13" s="14" customFormat="1" ht="15" customHeight="1">
      <c r="A64" s="35"/>
      <c r="B64" s="35" t="s">
        <v>106</v>
      </c>
      <c r="C64" s="17"/>
      <c r="D64" s="17"/>
      <c r="E64" s="17">
        <v>1765781</v>
      </c>
      <c r="F64" s="17">
        <v>2201939</v>
      </c>
      <c r="G64" s="27">
        <f>SUM(C64:F64)</f>
        <v>3967720</v>
      </c>
      <c r="H64" s="27"/>
      <c r="I64" s="27"/>
      <c r="J64" s="27">
        <v>2729.3657930107524</v>
      </c>
      <c r="K64" s="27">
        <v>3403.5347446236556</v>
      </c>
      <c r="L64" s="27">
        <f t="shared" si="7"/>
        <v>6132.9005376344085</v>
      </c>
    </row>
    <row r="65" spans="1:13" s="14" customFormat="1">
      <c r="A65" s="35"/>
      <c r="B65" s="35" t="s">
        <v>107</v>
      </c>
      <c r="C65" s="17"/>
      <c r="D65" s="17"/>
      <c r="E65" s="17">
        <v>1619821</v>
      </c>
      <c r="F65" s="17">
        <v>2019926</v>
      </c>
      <c r="G65" s="27">
        <f>SUM(C65:F65)</f>
        <v>3639747</v>
      </c>
      <c r="H65" s="27"/>
      <c r="I65" s="27"/>
      <c r="J65" s="27">
        <v>2503.7555779569889</v>
      </c>
      <c r="K65" s="27">
        <v>3122.1974462365588</v>
      </c>
      <c r="L65" s="27">
        <f t="shared" si="7"/>
        <v>5625.9530241935481</v>
      </c>
    </row>
    <row r="66" spans="1:13" s="14" customFormat="1">
      <c r="A66" s="23">
        <v>20</v>
      </c>
      <c r="B66" s="24" t="s">
        <v>41</v>
      </c>
      <c r="C66" s="25">
        <v>220675</v>
      </c>
      <c r="D66" s="25">
        <v>9031</v>
      </c>
      <c r="E66" s="25">
        <v>733702</v>
      </c>
      <c r="F66" s="25">
        <v>799833</v>
      </c>
      <c r="G66" s="25">
        <f>SUM(C66:F66)</f>
        <v>1763241</v>
      </c>
      <c r="H66" s="26">
        <v>341.09711021505376</v>
      </c>
      <c r="I66" s="26">
        <v>13.959206989247312</v>
      </c>
      <c r="J66" s="26">
        <v>1134.0823924731183</v>
      </c>
      <c r="K66" s="26">
        <v>1236.3010080645161</v>
      </c>
      <c r="L66" s="26">
        <f t="shared" si="7"/>
        <v>2725.4397177419351</v>
      </c>
    </row>
    <row r="67" spans="1:13" s="14" customFormat="1">
      <c r="A67" s="35"/>
      <c r="B67" s="35" t="s">
        <v>108</v>
      </c>
      <c r="C67" s="17">
        <v>220675</v>
      </c>
      <c r="D67" s="17">
        <v>9031</v>
      </c>
      <c r="E67" s="17">
        <v>733702</v>
      </c>
      <c r="F67" s="17">
        <v>799833</v>
      </c>
      <c r="G67" s="17">
        <f t="shared" ref="G67" si="10">G66</f>
        <v>1763241</v>
      </c>
      <c r="H67" s="17">
        <v>341.09711021505376</v>
      </c>
      <c r="I67" s="17">
        <v>13.959206989247312</v>
      </c>
      <c r="J67" s="17">
        <v>1134.0823924731183</v>
      </c>
      <c r="K67" s="17">
        <v>1236.3010080645161</v>
      </c>
      <c r="L67" s="17">
        <f t="shared" si="7"/>
        <v>2725.4397177419351</v>
      </c>
    </row>
    <row r="68" spans="1:13" s="14" customFormat="1">
      <c r="A68" s="23">
        <v>21</v>
      </c>
      <c r="B68" s="24" t="s">
        <v>43</v>
      </c>
      <c r="C68" s="25">
        <v>6686</v>
      </c>
      <c r="D68" s="25">
        <v>0</v>
      </c>
      <c r="E68" s="25">
        <v>8829115</v>
      </c>
      <c r="F68" s="25">
        <v>3986033</v>
      </c>
      <c r="G68" s="25">
        <f>SUM(C68:F68)</f>
        <v>12821834</v>
      </c>
      <c r="H68" s="26">
        <v>10.334543010752688</v>
      </c>
      <c r="I68" s="26" t="s">
        <v>205</v>
      </c>
      <c r="J68" s="26">
        <v>13647.153561827956</v>
      </c>
      <c r="K68" s="26">
        <v>6161.2069220430103</v>
      </c>
      <c r="L68" s="26">
        <f t="shared" si="7"/>
        <v>19818.69502688172</v>
      </c>
    </row>
    <row r="69" spans="1:13" s="14" customFormat="1" ht="15" customHeight="1">
      <c r="A69" s="35"/>
      <c r="B69" s="35" t="s">
        <v>109</v>
      </c>
      <c r="C69" s="17"/>
      <c r="D69" s="17"/>
      <c r="E69" s="17">
        <v>8829115</v>
      </c>
      <c r="F69" s="17">
        <v>3970088.8679999998</v>
      </c>
      <c r="G69" s="27">
        <f>F69+E69</f>
        <v>12799203.868000001</v>
      </c>
      <c r="H69" s="27"/>
      <c r="I69" s="27"/>
      <c r="J69" s="27">
        <v>13647.153561827956</v>
      </c>
      <c r="K69" s="27">
        <v>6161.2069220430103</v>
      </c>
      <c r="L69" s="27">
        <f t="shared" si="7"/>
        <v>19808.360483870965</v>
      </c>
    </row>
    <row r="70" spans="1:13" s="14" customFormat="1">
      <c r="A70" s="35"/>
      <c r="B70" s="35" t="s">
        <v>110</v>
      </c>
      <c r="C70" s="17"/>
      <c r="D70" s="17"/>
      <c r="E70" s="17"/>
      <c r="F70" s="17">
        <v>15944.132</v>
      </c>
      <c r="G70" s="27">
        <f>F70+E70</f>
        <v>15944.132</v>
      </c>
      <c r="H70" s="27"/>
      <c r="I70" s="27"/>
      <c r="J70" s="27"/>
      <c r="K70" s="27"/>
      <c r="L70" s="27"/>
    </row>
    <row r="71" spans="1:13" s="14" customFormat="1">
      <c r="A71" s="23">
        <v>22</v>
      </c>
      <c r="B71" s="24" t="s">
        <v>45</v>
      </c>
      <c r="C71" s="25">
        <v>0</v>
      </c>
      <c r="D71" s="25">
        <v>433745</v>
      </c>
      <c r="E71" s="25">
        <v>672120</v>
      </c>
      <c r="F71" s="25">
        <v>432002</v>
      </c>
      <c r="G71" s="25">
        <f>SUM(C71:F71)</f>
        <v>1537867</v>
      </c>
      <c r="H71" s="26" t="s">
        <v>205</v>
      </c>
      <c r="I71" s="26">
        <v>670.43918010752679</v>
      </c>
      <c r="J71" s="26">
        <v>1038.8951612903224</v>
      </c>
      <c r="K71" s="26">
        <v>667.74502688172038</v>
      </c>
      <c r="L71" s="26">
        <f>H71+I71+J71+K71</f>
        <v>2377.0793682795693</v>
      </c>
    </row>
    <row r="72" spans="1:13" s="14" customFormat="1">
      <c r="A72" s="35"/>
      <c r="B72" s="35" t="s">
        <v>111</v>
      </c>
      <c r="C72" s="17"/>
      <c r="D72" s="17"/>
      <c r="E72" s="17">
        <v>672120</v>
      </c>
      <c r="F72" s="17">
        <v>190080.88</v>
      </c>
      <c r="G72" s="27">
        <f>E72+F72</f>
        <v>862200.88</v>
      </c>
      <c r="H72" s="27"/>
      <c r="I72" s="27"/>
      <c r="J72" s="27">
        <v>1038.8951612903224</v>
      </c>
      <c r="K72" s="27">
        <v>293.80781182795698</v>
      </c>
      <c r="L72" s="27">
        <f>H72+I72+J72+K72</f>
        <v>1332.7029731182795</v>
      </c>
    </row>
    <row r="73" spans="1:13" s="36" customFormat="1">
      <c r="A73" s="35"/>
      <c r="B73" s="35" t="s">
        <v>109</v>
      </c>
      <c r="C73" s="17"/>
      <c r="D73" s="17"/>
      <c r="E73" s="17"/>
      <c r="F73" s="17">
        <v>241921.12000000002</v>
      </c>
      <c r="G73" s="27">
        <f>E73+F73</f>
        <v>241921.12000000002</v>
      </c>
      <c r="H73" s="27"/>
      <c r="I73" s="27"/>
      <c r="J73" s="27"/>
      <c r="K73" s="27">
        <v>373.93721505376345</v>
      </c>
      <c r="L73" s="27">
        <f>H73+I73+J73+K73</f>
        <v>373.93721505376345</v>
      </c>
      <c r="M73" s="14"/>
    </row>
    <row r="74" spans="1:13" s="36" customFormat="1">
      <c r="A74" s="18">
        <v>23</v>
      </c>
      <c r="B74" s="19" t="s">
        <v>47</v>
      </c>
      <c r="C74" s="20">
        <v>74431</v>
      </c>
      <c r="D74" s="20">
        <v>0</v>
      </c>
      <c r="E74" s="20">
        <v>2647110</v>
      </c>
      <c r="F74" s="20">
        <v>1021793</v>
      </c>
      <c r="G74" s="20">
        <f>SUM(C74:F74)</f>
        <v>3743334</v>
      </c>
      <c r="H74" s="21">
        <v>115.04791666666667</v>
      </c>
      <c r="I74" s="21" t="s">
        <v>205</v>
      </c>
      <c r="J74" s="21">
        <v>4091.635080645161</v>
      </c>
      <c r="K74" s="21">
        <v>1579.3843413978493</v>
      </c>
      <c r="L74" s="21">
        <f>H74+I74+J74+K74</f>
        <v>5786.0673387096767</v>
      </c>
      <c r="M74" s="14"/>
    </row>
    <row r="75" spans="1:13" s="36" customFormat="1" ht="15" customHeight="1">
      <c r="A75" s="35"/>
      <c r="B75" s="35" t="s">
        <v>112</v>
      </c>
      <c r="C75" s="17">
        <v>74431</v>
      </c>
      <c r="D75" s="17">
        <v>0</v>
      </c>
      <c r="E75" s="17">
        <v>2647110</v>
      </c>
      <c r="F75" s="17">
        <v>1021793</v>
      </c>
      <c r="G75" s="27">
        <f>F75+E75+C75</f>
        <v>3743334</v>
      </c>
      <c r="H75" s="27">
        <v>115.04791666666667</v>
      </c>
      <c r="I75" s="27"/>
      <c r="J75" s="27">
        <v>4091.635080645161</v>
      </c>
      <c r="K75" s="27">
        <v>1579.3843413978493</v>
      </c>
      <c r="L75" s="27">
        <f>L74</f>
        <v>5786.0673387096767</v>
      </c>
    </row>
    <row r="76" spans="1:13" s="36" customFormat="1">
      <c r="A76" s="23">
        <v>24</v>
      </c>
      <c r="B76" s="24" t="s">
        <v>49</v>
      </c>
      <c r="C76" s="25">
        <v>996854</v>
      </c>
      <c r="D76" s="25">
        <v>1458</v>
      </c>
      <c r="E76" s="25">
        <v>593866</v>
      </c>
      <c r="F76" s="25">
        <v>697857</v>
      </c>
      <c r="G76" s="25">
        <f>SUM(C76:F76)</f>
        <v>2290035</v>
      </c>
      <c r="H76" s="26">
        <v>1540.8361559139782</v>
      </c>
      <c r="I76" s="26">
        <v>2.2536290322580643</v>
      </c>
      <c r="J76" s="26">
        <v>917.9380376344086</v>
      </c>
      <c r="K76" s="26">
        <v>1078.6768145161291</v>
      </c>
      <c r="L76" s="26">
        <f>H76+I76+J76+K76</f>
        <v>3539.7046370967741</v>
      </c>
    </row>
    <row r="77" spans="1:13" s="36" customFormat="1">
      <c r="A77" s="35"/>
      <c r="B77" s="35" t="s">
        <v>113</v>
      </c>
      <c r="C77" s="17">
        <v>996854</v>
      </c>
      <c r="D77" s="17">
        <v>1458</v>
      </c>
      <c r="E77" s="17">
        <v>106895.87999999999</v>
      </c>
      <c r="F77" s="17">
        <v>60015.701999999997</v>
      </c>
      <c r="G77" s="27">
        <f>C77+D77+E77+F77</f>
        <v>1165223.5819999999</v>
      </c>
      <c r="H77" s="27">
        <v>1540.8361559139782</v>
      </c>
      <c r="I77" s="27">
        <v>2.2536290322580643</v>
      </c>
      <c r="J77" s="27">
        <v>165.22884677419353</v>
      </c>
      <c r="K77" s="27">
        <v>92.766206048387076</v>
      </c>
      <c r="L77" s="27">
        <f>SUM(H77:K77)</f>
        <v>1801.0848377688169</v>
      </c>
    </row>
    <row r="78" spans="1:13" s="36" customFormat="1">
      <c r="A78" s="35"/>
      <c r="B78" s="35" t="s">
        <v>114</v>
      </c>
      <c r="C78" s="17"/>
      <c r="D78" s="17"/>
      <c r="E78" s="17">
        <v>486970.12</v>
      </c>
      <c r="F78" s="17">
        <v>637841.29800000007</v>
      </c>
      <c r="G78" s="27">
        <f>C78+D78+E78+F78</f>
        <v>1124811.4180000001</v>
      </c>
      <c r="H78" s="27"/>
      <c r="I78" s="27"/>
      <c r="J78" s="27">
        <v>752.70919086021502</v>
      </c>
      <c r="K78" s="27">
        <v>985.91060846774189</v>
      </c>
      <c r="L78" s="27">
        <f>SUM(H78:K78)</f>
        <v>1738.619799327957</v>
      </c>
    </row>
    <row r="79" spans="1:13" s="36" customFormat="1">
      <c r="A79" s="23">
        <v>25</v>
      </c>
      <c r="B79" s="24" t="s">
        <v>51</v>
      </c>
      <c r="C79" s="25">
        <v>8084</v>
      </c>
      <c r="D79" s="25">
        <v>0</v>
      </c>
      <c r="E79" s="25">
        <v>866208</v>
      </c>
      <c r="F79" s="25">
        <v>723515</v>
      </c>
      <c r="G79" s="25">
        <f>SUM(C79:F79)</f>
        <v>1597807</v>
      </c>
      <c r="H79" s="26">
        <v>12.495430107526881</v>
      </c>
      <c r="I79" s="26" t="s">
        <v>205</v>
      </c>
      <c r="J79" s="26">
        <v>1338.8967741935483</v>
      </c>
      <c r="K79" s="26">
        <v>1118.3363575268816</v>
      </c>
      <c r="L79" s="26">
        <f t="shared" ref="L79:L94" si="11">H79+I79+J79+K79</f>
        <v>2469.7285618279566</v>
      </c>
    </row>
    <row r="80" spans="1:13" s="36" customFormat="1">
      <c r="A80" s="35"/>
      <c r="B80" s="35" t="s">
        <v>115</v>
      </c>
      <c r="C80" s="17"/>
      <c r="D80" s="17"/>
      <c r="E80" s="17">
        <v>866208</v>
      </c>
      <c r="F80" s="17">
        <v>723515</v>
      </c>
      <c r="G80" s="17">
        <f>SUM(C80:F80)</f>
        <v>1589723</v>
      </c>
      <c r="H80" s="27"/>
      <c r="I80" s="27"/>
      <c r="J80" s="27">
        <v>1338.8967741935483</v>
      </c>
      <c r="K80" s="27">
        <v>1118.3363575268816</v>
      </c>
      <c r="L80" s="27">
        <f t="shared" si="11"/>
        <v>2457.2331317204298</v>
      </c>
    </row>
    <row r="81" spans="1:12" s="36" customFormat="1">
      <c r="A81" s="23">
        <v>26</v>
      </c>
      <c r="B81" s="24" t="s">
        <v>52</v>
      </c>
      <c r="C81" s="25">
        <v>373676</v>
      </c>
      <c r="D81" s="25">
        <v>0</v>
      </c>
      <c r="E81" s="25">
        <v>2160498.8609159999</v>
      </c>
      <c r="F81" s="25">
        <v>1011927.8546999999</v>
      </c>
      <c r="G81" s="25">
        <f t="shared" ref="G81:G88" si="12">SUM(C81:F81)</f>
        <v>3546102.7156159999</v>
      </c>
      <c r="H81" s="26">
        <v>577.59059139784938</v>
      </c>
      <c r="I81" s="26" t="s">
        <v>205</v>
      </c>
      <c r="J81" s="26">
        <v>3339.4807662008061</v>
      </c>
      <c r="K81" s="26">
        <v>1564.1357969153223</v>
      </c>
      <c r="L81" s="26">
        <f t="shared" si="11"/>
        <v>5481.2071545139779</v>
      </c>
    </row>
    <row r="82" spans="1:12" s="36" customFormat="1">
      <c r="A82" s="35"/>
      <c r="B82" s="35" t="s">
        <v>116</v>
      </c>
      <c r="C82" s="17">
        <v>373676</v>
      </c>
      <c r="D82" s="17"/>
      <c r="E82" s="17">
        <v>395371</v>
      </c>
      <c r="F82" s="17">
        <v>518107</v>
      </c>
      <c r="G82" s="27">
        <f t="shared" si="12"/>
        <v>1287154</v>
      </c>
      <c r="H82" s="27">
        <v>577.59059139784938</v>
      </c>
      <c r="I82" s="27"/>
      <c r="J82" s="27">
        <v>611.12452956989239</v>
      </c>
      <c r="K82" s="27">
        <v>800.83743279569887</v>
      </c>
      <c r="L82" s="27">
        <f t="shared" si="11"/>
        <v>1989.5525537634408</v>
      </c>
    </row>
    <row r="83" spans="1:12" s="36" customFormat="1">
      <c r="A83" s="35"/>
      <c r="B83" s="35" t="s">
        <v>117</v>
      </c>
      <c r="C83" s="17"/>
      <c r="D83" s="17"/>
      <c r="E83" s="17">
        <v>1259571.8609159999</v>
      </c>
      <c r="F83" s="17">
        <v>493820.85469999991</v>
      </c>
      <c r="G83" s="27">
        <f t="shared" si="12"/>
        <v>1753392.7156159999</v>
      </c>
      <c r="H83" s="27"/>
      <c r="I83" s="27"/>
      <c r="J83" s="27">
        <v>1946.9188710395158</v>
      </c>
      <c r="K83" s="27">
        <v>763.29836411962344</v>
      </c>
      <c r="L83" s="27">
        <f t="shared" si="11"/>
        <v>2710.2172351591394</v>
      </c>
    </row>
    <row r="84" spans="1:12" s="36" customFormat="1">
      <c r="A84" s="35"/>
      <c r="B84" s="35" t="s">
        <v>118</v>
      </c>
      <c r="C84" s="17"/>
      <c r="D84" s="17"/>
      <c r="E84" s="17">
        <v>25926</v>
      </c>
      <c r="F84" s="17"/>
      <c r="G84" s="27">
        <f t="shared" si="12"/>
        <v>25926</v>
      </c>
      <c r="H84" s="27"/>
      <c r="I84" s="27"/>
      <c r="J84" s="27">
        <v>40.073790322580642</v>
      </c>
      <c r="K84" s="27"/>
      <c r="L84" s="27">
        <f t="shared" si="11"/>
        <v>40.073790322580642</v>
      </c>
    </row>
    <row r="85" spans="1:12" s="36" customFormat="1">
      <c r="A85" s="35"/>
      <c r="B85" s="35" t="s">
        <v>119</v>
      </c>
      <c r="C85" s="17"/>
      <c r="D85" s="17"/>
      <c r="E85" s="17">
        <v>466668</v>
      </c>
      <c r="F85" s="17"/>
      <c r="G85" s="27">
        <f t="shared" si="12"/>
        <v>466668</v>
      </c>
      <c r="H85" s="27"/>
      <c r="I85" s="27"/>
      <c r="J85" s="27">
        <v>721.32822580645154</v>
      </c>
      <c r="K85" s="27"/>
      <c r="L85" s="27">
        <f t="shared" si="11"/>
        <v>721.32822580645154</v>
      </c>
    </row>
    <row r="86" spans="1:12" s="36" customFormat="1">
      <c r="A86" s="35"/>
      <c r="B86" s="35" t="s">
        <v>120</v>
      </c>
      <c r="C86" s="17"/>
      <c r="D86" s="17"/>
      <c r="E86" s="17">
        <v>10802</v>
      </c>
      <c r="F86" s="17"/>
      <c r="G86" s="27">
        <f t="shared" si="12"/>
        <v>10802</v>
      </c>
      <c r="H86" s="27"/>
      <c r="I86" s="27"/>
      <c r="J86" s="27">
        <v>16.696639784946235</v>
      </c>
      <c r="K86" s="27"/>
      <c r="L86" s="27">
        <f t="shared" si="11"/>
        <v>16.696639784946235</v>
      </c>
    </row>
    <row r="87" spans="1:12" s="36" customFormat="1">
      <c r="A87" s="35"/>
      <c r="B87" s="35" t="s">
        <v>121</v>
      </c>
      <c r="C87" s="17"/>
      <c r="D87" s="17"/>
      <c r="E87" s="17">
        <v>2160</v>
      </c>
      <c r="F87" s="17"/>
      <c r="G87" s="27"/>
      <c r="H87" s="27"/>
      <c r="I87" s="27"/>
      <c r="J87" s="27">
        <v>3.3387096774193545</v>
      </c>
      <c r="K87" s="27"/>
      <c r="L87" s="27">
        <f t="shared" si="11"/>
        <v>3.3387096774193545</v>
      </c>
    </row>
    <row r="88" spans="1:12" s="36" customFormat="1">
      <c r="A88" s="23">
        <v>27</v>
      </c>
      <c r="B88" s="24" t="s">
        <v>54</v>
      </c>
      <c r="C88" s="25">
        <v>855310</v>
      </c>
      <c r="D88" s="25">
        <v>0</v>
      </c>
      <c r="E88" s="25">
        <v>2903262</v>
      </c>
      <c r="F88" s="25">
        <v>1062460</v>
      </c>
      <c r="G88" s="25">
        <f t="shared" si="12"/>
        <v>4821032</v>
      </c>
      <c r="H88" s="26">
        <v>1322.0517473118277</v>
      </c>
      <c r="I88" s="26" t="s">
        <v>205</v>
      </c>
      <c r="J88" s="26">
        <v>4487.5689516129032</v>
      </c>
      <c r="K88" s="26">
        <v>1642.2432795698924</v>
      </c>
      <c r="L88" s="26">
        <f t="shared" si="11"/>
        <v>7451.8639784946236</v>
      </c>
    </row>
    <row r="89" spans="1:12" s="36" customFormat="1">
      <c r="A89" s="35"/>
      <c r="B89" s="35" t="s">
        <v>122</v>
      </c>
      <c r="C89" s="17"/>
      <c r="D89" s="17"/>
      <c r="E89" s="17">
        <v>1458019</v>
      </c>
      <c r="F89" s="17">
        <v>690812</v>
      </c>
      <c r="G89" s="27">
        <f t="shared" ref="G89:G95" si="13">SUM(C89:F89)</f>
        <v>2148831</v>
      </c>
      <c r="H89" s="27"/>
      <c r="I89" s="27"/>
      <c r="J89" s="27">
        <v>2253.658400537634</v>
      </c>
      <c r="K89" s="27">
        <v>1067.7873655913977</v>
      </c>
      <c r="L89" s="27">
        <f t="shared" si="11"/>
        <v>3321.4457661290317</v>
      </c>
    </row>
    <row r="90" spans="1:12" s="36" customFormat="1">
      <c r="A90" s="35"/>
      <c r="B90" s="35" t="s">
        <v>123</v>
      </c>
      <c r="C90" s="17"/>
      <c r="D90" s="17"/>
      <c r="E90" s="17">
        <v>994367</v>
      </c>
      <c r="F90" s="17">
        <v>288989</v>
      </c>
      <c r="G90" s="27">
        <f t="shared" si="13"/>
        <v>1283356</v>
      </c>
      <c r="H90" s="27"/>
      <c r="I90" s="27"/>
      <c r="J90" s="27">
        <v>1536.9920026881721</v>
      </c>
      <c r="K90" s="27">
        <v>446.68998655913975</v>
      </c>
      <c r="L90" s="27">
        <f t="shared" si="11"/>
        <v>1983.6819892473118</v>
      </c>
    </row>
    <row r="91" spans="1:12" s="36" customFormat="1">
      <c r="A91" s="35"/>
      <c r="B91" s="35" t="s">
        <v>124</v>
      </c>
      <c r="C91" s="17"/>
      <c r="D91" s="17"/>
      <c r="E91" s="17">
        <v>304262</v>
      </c>
      <c r="F91" s="17">
        <v>2975</v>
      </c>
      <c r="G91" s="27">
        <f t="shared" si="13"/>
        <v>307237</v>
      </c>
      <c r="H91" s="27"/>
      <c r="I91" s="27"/>
      <c r="J91" s="27">
        <v>470.2974462365591</v>
      </c>
      <c r="K91" s="27">
        <v>4.5984543010752681</v>
      </c>
      <c r="L91" s="27">
        <f t="shared" si="11"/>
        <v>474.89590053763436</v>
      </c>
    </row>
    <row r="92" spans="1:12" s="36" customFormat="1">
      <c r="A92" s="35"/>
      <c r="B92" s="35" t="s">
        <v>125</v>
      </c>
      <c r="C92" s="17"/>
      <c r="D92" s="17"/>
      <c r="E92" s="17">
        <v>25258</v>
      </c>
      <c r="F92" s="17"/>
      <c r="G92" s="27">
        <f t="shared" si="13"/>
        <v>25258</v>
      </c>
      <c r="H92" s="27"/>
      <c r="I92" s="27"/>
      <c r="J92" s="27">
        <v>39.041263440860206</v>
      </c>
      <c r="K92" s="27"/>
      <c r="L92" s="27">
        <f t="shared" si="11"/>
        <v>39.041263440860206</v>
      </c>
    </row>
    <row r="93" spans="1:12" s="36" customFormat="1">
      <c r="A93" s="35"/>
      <c r="B93" s="35" t="s">
        <v>126</v>
      </c>
      <c r="C93" s="17"/>
      <c r="D93" s="17"/>
      <c r="E93" s="17">
        <v>44710</v>
      </c>
      <c r="F93" s="17">
        <v>43242</v>
      </c>
      <c r="G93" s="27">
        <f t="shared" si="13"/>
        <v>87952</v>
      </c>
      <c r="H93" s="27"/>
      <c r="I93" s="27"/>
      <c r="J93" s="27">
        <v>69.108198924731184</v>
      </c>
      <c r="K93" s="27">
        <v>66.839112903225796</v>
      </c>
      <c r="L93" s="27">
        <f t="shared" si="11"/>
        <v>135.94731182795698</v>
      </c>
    </row>
    <row r="94" spans="1:12" s="36" customFormat="1">
      <c r="A94" s="35"/>
      <c r="B94" s="35" t="s">
        <v>127</v>
      </c>
      <c r="C94" s="17"/>
      <c r="D94" s="17"/>
      <c r="E94" s="17">
        <v>76646</v>
      </c>
      <c r="F94" s="17">
        <v>36442</v>
      </c>
      <c r="G94" s="27">
        <f t="shared" si="13"/>
        <v>113088</v>
      </c>
      <c r="H94" s="27"/>
      <c r="I94" s="27"/>
      <c r="J94" s="27">
        <v>118.47163978494622</v>
      </c>
      <c r="K94" s="27">
        <v>56.328360215053763</v>
      </c>
      <c r="L94" s="27">
        <f t="shared" si="11"/>
        <v>174.79999999999998</v>
      </c>
    </row>
    <row r="95" spans="1:12" s="36" customFormat="1">
      <c r="A95" s="23">
        <v>28</v>
      </c>
      <c r="B95" s="24" t="s">
        <v>55</v>
      </c>
      <c r="C95" s="25">
        <v>544038</v>
      </c>
      <c r="D95" s="25">
        <v>0</v>
      </c>
      <c r="E95" s="25">
        <v>949741</v>
      </c>
      <c r="F95" s="25">
        <v>666388</v>
      </c>
      <c r="G95" s="25">
        <f t="shared" si="13"/>
        <v>2160167</v>
      </c>
      <c r="H95" s="26">
        <v>840.91895161290313</v>
      </c>
      <c r="I95" s="26" t="s">
        <v>205</v>
      </c>
      <c r="J95" s="26">
        <v>1468.0136424731184</v>
      </c>
      <c r="K95" s="26">
        <v>1030.0352150537633</v>
      </c>
      <c r="L95" s="26">
        <f>H95+I95+J95+K95</f>
        <v>3338.967809139785</v>
      </c>
    </row>
    <row r="96" spans="1:12" s="36" customFormat="1">
      <c r="A96" s="35"/>
      <c r="B96" s="35" t="s">
        <v>128</v>
      </c>
      <c r="C96" s="17">
        <v>544038</v>
      </c>
      <c r="D96" s="17">
        <v>0</v>
      </c>
      <c r="E96" s="17">
        <v>949741</v>
      </c>
      <c r="F96" s="17">
        <v>666388</v>
      </c>
      <c r="G96" s="27">
        <f>C96+D96+E96+F96</f>
        <v>2160167</v>
      </c>
      <c r="H96" s="27">
        <v>840.91895161290313</v>
      </c>
      <c r="I96" s="27"/>
      <c r="J96" s="27">
        <v>1468.0136424731184</v>
      </c>
      <c r="K96" s="27">
        <v>1030.0352150537633</v>
      </c>
      <c r="L96" s="27">
        <f>H96+I96+J96+K96</f>
        <v>3338.967809139785</v>
      </c>
    </row>
    <row r="97" spans="1:12" s="36" customFormat="1">
      <c r="A97" s="23">
        <v>29</v>
      </c>
      <c r="B97" s="24" t="s">
        <v>57</v>
      </c>
      <c r="C97" s="25">
        <v>293250</v>
      </c>
      <c r="D97" s="25">
        <v>0</v>
      </c>
      <c r="E97" s="25">
        <v>1320652</v>
      </c>
      <c r="F97" s="25">
        <v>485362</v>
      </c>
      <c r="G97" s="25">
        <f>SUM(C97:F97)</f>
        <v>2099264</v>
      </c>
      <c r="H97" s="26">
        <v>453.27620967741927</v>
      </c>
      <c r="I97" s="26" t="s">
        <v>205</v>
      </c>
      <c r="J97" s="26">
        <v>2041.3303763440858</v>
      </c>
      <c r="K97" s="26">
        <v>750.22352150537631</v>
      </c>
      <c r="L97" s="26">
        <f>H97+I97+J97+K97</f>
        <v>3244.830107526881</v>
      </c>
    </row>
    <row r="98" spans="1:12" s="36" customFormat="1">
      <c r="A98" s="35"/>
      <c r="B98" s="35" t="s">
        <v>129</v>
      </c>
      <c r="C98" s="17">
        <v>293250</v>
      </c>
      <c r="D98" s="17"/>
      <c r="E98" s="17">
        <v>1320652</v>
      </c>
      <c r="F98" s="17">
        <v>485362</v>
      </c>
      <c r="G98" s="27">
        <f>SUM(C98:F98)</f>
        <v>2099264</v>
      </c>
      <c r="H98" s="27">
        <v>453.27620967741927</v>
      </c>
      <c r="I98" s="27"/>
      <c r="J98" s="27">
        <v>2041.3303763440858</v>
      </c>
      <c r="K98" s="27">
        <v>750.22352150537631</v>
      </c>
      <c r="L98" s="27">
        <f t="shared" ref="L98:L118" si="14">H98+I98+J98+K98</f>
        <v>3244.830107526881</v>
      </c>
    </row>
    <row r="99" spans="1:12" s="36" customFormat="1">
      <c r="A99" s="35"/>
      <c r="B99" s="35" t="s">
        <v>73</v>
      </c>
      <c r="C99" s="17"/>
      <c r="D99" s="17"/>
      <c r="E99" s="17"/>
      <c r="F99" s="17"/>
      <c r="G99" s="27">
        <f>SUM(C99:F99)</f>
        <v>0</v>
      </c>
      <c r="H99" s="27" t="s">
        <v>205</v>
      </c>
      <c r="I99" s="27"/>
      <c r="J99" s="27"/>
      <c r="K99" s="27"/>
      <c r="L99" s="27">
        <f t="shared" si="14"/>
        <v>0</v>
      </c>
    </row>
    <row r="100" spans="1:12" s="36" customFormat="1">
      <c r="A100" s="23">
        <v>30</v>
      </c>
      <c r="B100" s="24" t="s">
        <v>58</v>
      </c>
      <c r="C100" s="25">
        <v>14014</v>
      </c>
      <c r="D100" s="25">
        <v>0</v>
      </c>
      <c r="E100" s="25">
        <v>3628679.2</v>
      </c>
      <c r="F100" s="25">
        <v>1988342</v>
      </c>
      <c r="G100" s="25">
        <f>SUM(C100:F100)</f>
        <v>5631035.2000000002</v>
      </c>
      <c r="H100" s="26">
        <v>21.661424731182795</v>
      </c>
      <c r="I100" s="26" t="s">
        <v>205</v>
      </c>
      <c r="J100" s="26">
        <v>5608.8455376344082</v>
      </c>
      <c r="K100" s="26">
        <v>3073.3780913978494</v>
      </c>
      <c r="L100" s="26">
        <f>H100+I100+J100+K100</f>
        <v>8703.8850537634407</v>
      </c>
    </row>
    <row r="101" spans="1:12" s="36" customFormat="1">
      <c r="A101" s="35"/>
      <c r="B101" s="35" t="s">
        <v>130</v>
      </c>
      <c r="C101" s="17"/>
      <c r="D101" s="17"/>
      <c r="E101" s="17">
        <v>3628679.2</v>
      </c>
      <c r="F101" s="17">
        <v>1988342</v>
      </c>
      <c r="G101" s="17">
        <f>G100</f>
        <v>5631035.2000000002</v>
      </c>
      <c r="H101" s="27"/>
      <c r="I101" s="27"/>
      <c r="J101" s="27">
        <v>5608.8455376344082</v>
      </c>
      <c r="K101" s="27">
        <v>3073.3780913978494</v>
      </c>
      <c r="L101" s="27">
        <f t="shared" si="14"/>
        <v>8682.223629032258</v>
      </c>
    </row>
    <row r="102" spans="1:12" s="36" customFormat="1">
      <c r="A102" s="23">
        <v>31</v>
      </c>
      <c r="B102" s="24" t="s">
        <v>60</v>
      </c>
      <c r="C102" s="25">
        <v>7542</v>
      </c>
      <c r="D102" s="25">
        <v>830449</v>
      </c>
      <c r="E102" s="25">
        <v>725867</v>
      </c>
      <c r="F102" s="37">
        <v>14465</v>
      </c>
      <c r="G102" s="25">
        <f>SUM(C102:F102)</f>
        <v>1578323</v>
      </c>
      <c r="H102" s="26">
        <v>11.657661290322579</v>
      </c>
      <c r="I102" s="26">
        <v>1283.6241263440859</v>
      </c>
      <c r="J102" s="26">
        <v>1121.9718413978494</v>
      </c>
      <c r="K102" s="26">
        <v>22.358534946236556</v>
      </c>
      <c r="L102" s="26">
        <f t="shared" si="14"/>
        <v>2439.6121639784942</v>
      </c>
    </row>
    <row r="103" spans="1:12" s="36" customFormat="1">
      <c r="A103" s="35"/>
      <c r="B103" s="35" t="s">
        <v>131</v>
      </c>
      <c r="C103" s="17">
        <v>7542</v>
      </c>
      <c r="D103" s="17"/>
      <c r="E103" s="17">
        <v>725867</v>
      </c>
      <c r="F103" s="17">
        <v>14465</v>
      </c>
      <c r="G103" s="27">
        <f>E103+F103</f>
        <v>740332</v>
      </c>
      <c r="H103" s="27"/>
      <c r="I103" s="27"/>
      <c r="J103" s="27">
        <v>1121.9718413978494</v>
      </c>
      <c r="K103" s="27">
        <v>22.358534946236556</v>
      </c>
      <c r="L103" s="27">
        <f t="shared" si="14"/>
        <v>1144.3303763440861</v>
      </c>
    </row>
    <row r="104" spans="1:12" s="36" customFormat="1">
      <c r="A104" s="18">
        <v>32</v>
      </c>
      <c r="B104" s="19" t="s">
        <v>62</v>
      </c>
      <c r="C104" s="20">
        <v>0</v>
      </c>
      <c r="D104" s="20">
        <v>0</v>
      </c>
      <c r="E104" s="20">
        <v>23238</v>
      </c>
      <c r="F104" s="20">
        <v>22645</v>
      </c>
      <c r="G104" s="20">
        <f>SUM(C104:F104)</f>
        <v>45883</v>
      </c>
      <c r="H104" s="21" t="s">
        <v>205</v>
      </c>
      <c r="I104" s="21" t="s">
        <v>205</v>
      </c>
      <c r="J104" s="21">
        <v>35.918951612903221</v>
      </c>
      <c r="K104" s="21">
        <v>35.002352150537632</v>
      </c>
      <c r="L104" s="21">
        <f t="shared" si="14"/>
        <v>70.921303763440847</v>
      </c>
    </row>
    <row r="105" spans="1:12" s="36" customFormat="1">
      <c r="A105" s="35"/>
      <c r="B105" s="35" t="s">
        <v>132</v>
      </c>
      <c r="C105" s="17"/>
      <c r="D105" s="17"/>
      <c r="E105" s="17">
        <v>23238</v>
      </c>
      <c r="F105" s="17">
        <v>22645</v>
      </c>
      <c r="G105" s="27">
        <f>C105+D105+E105+F105</f>
        <v>45883</v>
      </c>
      <c r="H105" s="71" t="s">
        <v>205</v>
      </c>
      <c r="I105" s="27"/>
      <c r="J105" s="27">
        <v>35.918951612903221</v>
      </c>
      <c r="K105" s="27">
        <v>35.002352150537632</v>
      </c>
      <c r="L105" s="27">
        <f t="shared" si="14"/>
        <v>70.921303763440847</v>
      </c>
    </row>
    <row r="106" spans="1:12" s="36" customFormat="1">
      <c r="A106" s="18">
        <v>33</v>
      </c>
      <c r="B106" s="19" t="s">
        <v>61</v>
      </c>
      <c r="C106" s="20">
        <v>642890</v>
      </c>
      <c r="D106" s="20">
        <v>87114</v>
      </c>
      <c r="E106" s="20">
        <v>5233357</v>
      </c>
      <c r="F106" s="20">
        <v>2240864</v>
      </c>
      <c r="G106" s="20">
        <f>SUM(C106:F106)</f>
        <v>8204225</v>
      </c>
      <c r="H106" s="21">
        <v>993.71438172043008</v>
      </c>
      <c r="I106" s="21">
        <v>134.65201612903226</v>
      </c>
      <c r="J106" s="21">
        <v>8089.1942876344083</v>
      </c>
      <c r="K106" s="21">
        <v>3463.701075268817</v>
      </c>
      <c r="L106" s="21">
        <f t="shared" si="14"/>
        <v>12681.261760752686</v>
      </c>
    </row>
    <row r="107" spans="1:12" s="36" customFormat="1">
      <c r="A107" s="35"/>
      <c r="B107" s="35" t="s">
        <v>133</v>
      </c>
      <c r="C107" s="17">
        <v>642890</v>
      </c>
      <c r="D107" s="17">
        <v>87114</v>
      </c>
      <c r="E107" s="17">
        <v>5233357</v>
      </c>
      <c r="F107" s="17">
        <v>2240864</v>
      </c>
      <c r="G107" s="27">
        <f>C107+D107+E107+F107</f>
        <v>8204225</v>
      </c>
      <c r="H107" s="27">
        <v>993.71438172043008</v>
      </c>
      <c r="I107" s="27"/>
      <c r="J107" s="27">
        <v>8089.1942876344083</v>
      </c>
      <c r="K107" s="27">
        <v>3463.701075268817</v>
      </c>
      <c r="L107" s="27">
        <f t="shared" si="14"/>
        <v>12546.609744623654</v>
      </c>
    </row>
    <row r="108" spans="1:12" s="36" customFormat="1">
      <c r="A108" s="18">
        <v>34</v>
      </c>
      <c r="B108" s="72" t="s">
        <v>214</v>
      </c>
      <c r="C108" s="20">
        <v>0</v>
      </c>
      <c r="D108" s="20">
        <v>0</v>
      </c>
      <c r="E108" s="20">
        <v>403916</v>
      </c>
      <c r="F108" s="20">
        <v>0</v>
      </c>
      <c r="G108" s="20">
        <f>SUM(C108:F108)</f>
        <v>403916</v>
      </c>
      <c r="H108" s="20" t="s">
        <v>205</v>
      </c>
      <c r="I108" s="20" t="s">
        <v>205</v>
      </c>
      <c r="J108" s="20">
        <v>624.33252688172036</v>
      </c>
      <c r="K108" s="20" t="s">
        <v>205</v>
      </c>
      <c r="L108" s="20">
        <f t="shared" si="14"/>
        <v>624.33252688172036</v>
      </c>
    </row>
    <row r="109" spans="1:12" s="36" customFormat="1">
      <c r="A109" s="35"/>
      <c r="B109" s="35" t="s">
        <v>215</v>
      </c>
      <c r="C109" s="17">
        <v>0</v>
      </c>
      <c r="D109" s="17">
        <v>0</v>
      </c>
      <c r="E109" s="17">
        <v>403916</v>
      </c>
      <c r="F109" s="17">
        <v>0</v>
      </c>
      <c r="G109" s="27">
        <f>C109+D109+E109+F109</f>
        <v>403916</v>
      </c>
      <c r="H109" s="71" t="s">
        <v>205</v>
      </c>
      <c r="I109" s="71"/>
      <c r="J109" s="71">
        <v>624.33252688172036</v>
      </c>
      <c r="K109" s="71" t="s">
        <v>205</v>
      </c>
      <c r="L109" s="71">
        <f t="shared" si="14"/>
        <v>624.33252688172036</v>
      </c>
    </row>
    <row r="110" spans="1:12" s="36" customFormat="1">
      <c r="A110" s="18">
        <v>35</v>
      </c>
      <c r="B110" s="72" t="s">
        <v>206</v>
      </c>
      <c r="C110" s="20">
        <v>0</v>
      </c>
      <c r="D110" s="20">
        <v>0</v>
      </c>
      <c r="E110" s="20">
        <v>8070</v>
      </c>
      <c r="F110" s="20">
        <v>67952</v>
      </c>
      <c r="G110" s="20">
        <f>SUM(C110:F110)</f>
        <v>76022</v>
      </c>
      <c r="H110" s="20" t="s">
        <v>205</v>
      </c>
      <c r="I110" s="20" t="s">
        <v>205</v>
      </c>
      <c r="J110" s="20">
        <v>12.473790322580646</v>
      </c>
      <c r="K110" s="20">
        <v>105.03333333333332</v>
      </c>
      <c r="L110" s="20">
        <f t="shared" si="14"/>
        <v>117.50712365591396</v>
      </c>
    </row>
    <row r="111" spans="1:12" s="36" customFormat="1">
      <c r="A111" s="35"/>
      <c r="B111" s="35" t="s">
        <v>207</v>
      </c>
      <c r="C111" s="17">
        <v>0</v>
      </c>
      <c r="D111" s="17">
        <v>0</v>
      </c>
      <c r="E111" s="17">
        <v>8070</v>
      </c>
      <c r="F111" s="17">
        <v>67952</v>
      </c>
      <c r="G111" s="27">
        <f>C111+D111+E111+F111</f>
        <v>76022</v>
      </c>
      <c r="H111" s="71" t="s">
        <v>205</v>
      </c>
      <c r="I111" s="71"/>
      <c r="J111" s="71">
        <v>12.473790322580646</v>
      </c>
      <c r="K111" s="71">
        <v>105.03333333333332</v>
      </c>
      <c r="L111" s="71">
        <f t="shared" si="14"/>
        <v>117.50712365591396</v>
      </c>
    </row>
    <row r="112" spans="1:12" s="36" customFormat="1">
      <c r="A112" s="18">
        <v>36</v>
      </c>
      <c r="B112" s="19" t="s">
        <v>63</v>
      </c>
      <c r="C112" s="20">
        <v>0</v>
      </c>
      <c r="D112" s="20">
        <v>0</v>
      </c>
      <c r="E112" s="20">
        <v>528468</v>
      </c>
      <c r="F112" s="73">
        <v>102072</v>
      </c>
      <c r="G112" s="20">
        <f>SUM(C112:F112)</f>
        <v>630540</v>
      </c>
      <c r="H112" s="21" t="s">
        <v>205</v>
      </c>
      <c r="I112" s="21" t="s">
        <v>205</v>
      </c>
      <c r="J112" s="21">
        <v>816.85241935483862</v>
      </c>
      <c r="K112" s="21">
        <v>157.77258064516127</v>
      </c>
      <c r="L112" s="21">
        <f t="shared" si="14"/>
        <v>974.62499999999989</v>
      </c>
    </row>
    <row r="113" spans="1:12" s="36" customFormat="1" ht="30">
      <c r="A113" s="35"/>
      <c r="B113" s="38" t="s">
        <v>134</v>
      </c>
      <c r="C113" s="17"/>
      <c r="D113" s="17"/>
      <c r="E113" s="17">
        <v>528468</v>
      </c>
      <c r="F113" s="17">
        <v>102072</v>
      </c>
      <c r="G113" s="27">
        <f>SUM(C113:F113)</f>
        <v>630540</v>
      </c>
      <c r="H113" s="27"/>
      <c r="I113" s="27"/>
      <c r="J113" s="27">
        <v>816.85241935483862</v>
      </c>
      <c r="K113" s="27">
        <v>157.77258064516127</v>
      </c>
      <c r="L113" s="27">
        <f t="shared" si="14"/>
        <v>974.62499999999989</v>
      </c>
    </row>
    <row r="114" spans="1:12" s="36" customFormat="1">
      <c r="A114" s="18">
        <v>37</v>
      </c>
      <c r="B114" s="19" t="s">
        <v>64</v>
      </c>
      <c r="C114" s="20">
        <v>244406</v>
      </c>
      <c r="D114" s="20">
        <v>0</v>
      </c>
      <c r="E114" s="20">
        <v>134901</v>
      </c>
      <c r="F114" s="20">
        <v>132879</v>
      </c>
      <c r="G114" s="20">
        <f>SUM(C114:F114)</f>
        <v>512186</v>
      </c>
      <c r="H114" s="21">
        <v>377.77809139784944</v>
      </c>
      <c r="I114" s="21" t="s">
        <v>205</v>
      </c>
      <c r="J114" s="21">
        <v>208.51633064516128</v>
      </c>
      <c r="K114" s="21">
        <v>205.39092741935482</v>
      </c>
      <c r="L114" s="21">
        <f t="shared" si="14"/>
        <v>791.68534946236559</v>
      </c>
    </row>
    <row r="115" spans="1:12" s="36" customFormat="1">
      <c r="A115" s="35"/>
      <c r="B115" s="35" t="s">
        <v>135</v>
      </c>
      <c r="C115" s="17">
        <v>244406</v>
      </c>
      <c r="D115" s="17"/>
      <c r="E115" s="17">
        <v>134901</v>
      </c>
      <c r="F115" s="17">
        <v>132879</v>
      </c>
      <c r="G115" s="27">
        <f t="shared" ref="G115" si="15">G114</f>
        <v>512186</v>
      </c>
      <c r="H115" s="27">
        <v>377.77809139784944</v>
      </c>
      <c r="I115" s="27"/>
      <c r="J115" s="27">
        <v>208.51633064516128</v>
      </c>
      <c r="K115" s="27">
        <v>205.39092741935482</v>
      </c>
      <c r="L115" s="27">
        <f t="shared" si="14"/>
        <v>791.68534946236559</v>
      </c>
    </row>
    <row r="116" spans="1:12" s="36" customFormat="1">
      <c r="A116" s="23">
        <v>38</v>
      </c>
      <c r="B116" s="24" t="s">
        <v>65</v>
      </c>
      <c r="C116" s="25">
        <v>0</v>
      </c>
      <c r="D116" s="25">
        <v>0</v>
      </c>
      <c r="E116" s="25">
        <v>270819</v>
      </c>
      <c r="F116" s="25">
        <v>78696</v>
      </c>
      <c r="G116" s="25">
        <f t="shared" ref="G116:G121" si="16">SUM(C116:F116)</f>
        <v>349515</v>
      </c>
      <c r="H116" s="26" t="s">
        <v>205</v>
      </c>
      <c r="I116" s="26" t="s">
        <v>205</v>
      </c>
      <c r="J116" s="26">
        <v>418.60463709677418</v>
      </c>
      <c r="K116" s="26">
        <v>121.64032258064516</v>
      </c>
      <c r="L116" s="26">
        <f t="shared" si="14"/>
        <v>540.24495967741939</v>
      </c>
    </row>
    <row r="117" spans="1:12" s="36" customFormat="1" ht="30">
      <c r="A117" s="35"/>
      <c r="B117" s="38" t="s">
        <v>136</v>
      </c>
      <c r="C117" s="17"/>
      <c r="D117" s="17"/>
      <c r="E117" s="17">
        <v>64996.56</v>
      </c>
      <c r="F117" s="17">
        <v>4800.4560000000001</v>
      </c>
      <c r="G117" s="27">
        <f t="shared" si="16"/>
        <v>69797.016000000003</v>
      </c>
      <c r="H117" s="27"/>
      <c r="I117" s="27"/>
      <c r="J117" s="27">
        <v>100.4651129032258</v>
      </c>
      <c r="K117" s="27">
        <v>7.4200596774193546</v>
      </c>
      <c r="L117" s="27">
        <f t="shared" si="14"/>
        <v>107.88517258064516</v>
      </c>
    </row>
    <row r="118" spans="1:12" s="36" customFormat="1">
      <c r="A118" s="35"/>
      <c r="B118" s="35" t="s">
        <v>137</v>
      </c>
      <c r="C118" s="17"/>
      <c r="D118" s="17"/>
      <c r="E118" s="17">
        <v>205822.44</v>
      </c>
      <c r="F118" s="17">
        <v>73895.543999999994</v>
      </c>
      <c r="G118" s="27">
        <f t="shared" si="16"/>
        <v>279717.984</v>
      </c>
      <c r="H118" s="27"/>
      <c r="I118" s="27"/>
      <c r="J118" s="27">
        <v>318.13952419354837</v>
      </c>
      <c r="K118" s="27">
        <v>114.22026290322579</v>
      </c>
      <c r="L118" s="27">
        <f t="shared" si="14"/>
        <v>432.35978709677414</v>
      </c>
    </row>
    <row r="119" spans="1:12" s="36" customFormat="1">
      <c r="A119" s="23">
        <v>39</v>
      </c>
      <c r="B119" s="24" t="s">
        <v>66</v>
      </c>
      <c r="C119" s="25">
        <v>0</v>
      </c>
      <c r="D119" s="25">
        <v>166030</v>
      </c>
      <c r="E119" s="25">
        <v>792921</v>
      </c>
      <c r="F119" s="25">
        <v>905949</v>
      </c>
      <c r="G119" s="25">
        <f>SUM(C119:F119)</f>
        <v>1864900</v>
      </c>
      <c r="H119" s="26" t="s">
        <v>205</v>
      </c>
      <c r="I119" s="26">
        <v>256.63239247311827</v>
      </c>
      <c r="J119" s="26">
        <v>1225.6171370967743</v>
      </c>
      <c r="K119" s="26">
        <v>1400.3243951612901</v>
      </c>
      <c r="L119" s="26">
        <f>H119+I119+J119+K119</f>
        <v>2882.5739247311826</v>
      </c>
    </row>
    <row r="120" spans="1:12" s="36" customFormat="1">
      <c r="A120" s="35"/>
      <c r="B120" s="35" t="s">
        <v>138</v>
      </c>
      <c r="C120" s="17"/>
      <c r="D120" s="17">
        <v>166030</v>
      </c>
      <c r="E120" s="17">
        <v>792921</v>
      </c>
      <c r="F120" s="17">
        <v>905949</v>
      </c>
      <c r="G120" s="27">
        <f t="shared" si="16"/>
        <v>1864900</v>
      </c>
      <c r="H120" s="27"/>
      <c r="I120" s="27">
        <v>256.63239247311827</v>
      </c>
      <c r="J120" s="27">
        <v>1225.6171370967743</v>
      </c>
      <c r="K120" s="27">
        <v>1400.3243951612901</v>
      </c>
      <c r="L120" s="27">
        <f>H120+I120+J120+K120</f>
        <v>2882.5739247311826</v>
      </c>
    </row>
    <row r="121" spans="1:12" s="36" customFormat="1">
      <c r="A121" s="23">
        <v>40</v>
      </c>
      <c r="B121" s="24" t="s">
        <v>67</v>
      </c>
      <c r="C121" s="25">
        <v>0</v>
      </c>
      <c r="D121" s="25">
        <v>0</v>
      </c>
      <c r="E121" s="25">
        <v>489683</v>
      </c>
      <c r="F121" s="25">
        <v>701169</v>
      </c>
      <c r="G121" s="25">
        <f t="shared" si="16"/>
        <v>1190852</v>
      </c>
      <c r="H121" s="26" t="s">
        <v>205</v>
      </c>
      <c r="I121" s="26" t="s">
        <v>205</v>
      </c>
      <c r="J121" s="26">
        <v>756.90248655913967</v>
      </c>
      <c r="K121" s="26">
        <v>1083.7961693548386</v>
      </c>
      <c r="L121" s="26">
        <f>H121+I121+J121+K121</f>
        <v>1840.6986559139782</v>
      </c>
    </row>
    <row r="122" spans="1:12" s="36" customFormat="1">
      <c r="A122" s="35"/>
      <c r="B122" s="35" t="s">
        <v>139</v>
      </c>
      <c r="C122" s="17"/>
      <c r="D122" s="17"/>
      <c r="E122" s="17">
        <v>489683</v>
      </c>
      <c r="F122" s="17">
        <v>701169</v>
      </c>
      <c r="G122" s="27">
        <f>SUM(C122:F122)</f>
        <v>1190852</v>
      </c>
      <c r="H122" s="27"/>
      <c r="I122" s="27"/>
      <c r="J122" s="27">
        <v>756.90248655913967</v>
      </c>
      <c r="K122" s="27">
        <v>1083.7961693548386</v>
      </c>
      <c r="L122" s="27">
        <f>SUM(H122:K122)</f>
        <v>1840.6986559139782</v>
      </c>
    </row>
    <row r="123" spans="1:12" s="36" customFormat="1">
      <c r="A123" s="23">
        <v>41</v>
      </c>
      <c r="B123" s="24" t="s">
        <v>69</v>
      </c>
      <c r="C123" s="25">
        <v>160787</v>
      </c>
      <c r="D123" s="25">
        <v>0</v>
      </c>
      <c r="E123" s="25">
        <v>1349956</v>
      </c>
      <c r="F123" s="25">
        <v>456099</v>
      </c>
      <c r="G123" s="25">
        <f t="shared" ref="G123:G133" si="17">SUM(C123:F123)</f>
        <v>1966842</v>
      </c>
      <c r="H123" s="26">
        <v>248.52829301075269</v>
      </c>
      <c r="I123" s="26" t="s">
        <v>205</v>
      </c>
      <c r="J123" s="26">
        <v>2086.6255376344084</v>
      </c>
      <c r="K123" s="26">
        <v>704.99173387096766</v>
      </c>
      <c r="L123" s="26">
        <f>H123+I123+J123+K123</f>
        <v>3040.1455645161286</v>
      </c>
    </row>
    <row r="124" spans="1:12" s="36" customFormat="1">
      <c r="A124" s="35"/>
      <c r="B124" s="35" t="s">
        <v>140</v>
      </c>
      <c r="C124" s="17">
        <v>160787</v>
      </c>
      <c r="D124" s="17"/>
      <c r="E124" s="17">
        <v>396752</v>
      </c>
      <c r="F124" s="17">
        <v>118586</v>
      </c>
      <c r="G124" s="27">
        <f>SUM(C124:F124)</f>
        <v>676125</v>
      </c>
      <c r="H124" s="27">
        <v>248.52829301075269</v>
      </c>
      <c r="I124" s="27"/>
      <c r="J124" s="27">
        <v>613.25913978494611</v>
      </c>
      <c r="K124" s="27">
        <v>183.29825268817203</v>
      </c>
      <c r="L124" s="27">
        <f t="shared" ref="L124:L130" si="18">H124+I124+J124+K124</f>
        <v>1045.0856854838707</v>
      </c>
    </row>
    <row r="125" spans="1:12" s="36" customFormat="1">
      <c r="A125" s="35"/>
      <c r="B125" s="35" t="s">
        <v>141</v>
      </c>
      <c r="C125" s="17"/>
      <c r="D125" s="17"/>
      <c r="E125" s="17">
        <v>129326</v>
      </c>
      <c r="F125" s="17"/>
      <c r="G125" s="27">
        <f t="shared" si="17"/>
        <v>129326</v>
      </c>
      <c r="H125" s="27"/>
      <c r="I125" s="27"/>
      <c r="J125" s="27">
        <v>199.89905913978492</v>
      </c>
      <c r="K125" s="27"/>
      <c r="L125" s="27">
        <f t="shared" si="18"/>
        <v>199.89905913978492</v>
      </c>
    </row>
    <row r="126" spans="1:12" s="36" customFormat="1">
      <c r="A126" s="35"/>
      <c r="B126" s="35" t="s">
        <v>142</v>
      </c>
      <c r="C126" s="17"/>
      <c r="D126" s="17"/>
      <c r="E126" s="17">
        <v>19439</v>
      </c>
      <c r="F126" s="17"/>
      <c r="G126" s="27">
        <f t="shared" si="17"/>
        <v>19439</v>
      </c>
      <c r="H126" s="27"/>
      <c r="I126" s="27"/>
      <c r="J126" s="27">
        <v>30.046841397849462</v>
      </c>
      <c r="K126" s="27"/>
      <c r="L126" s="27">
        <f t="shared" si="18"/>
        <v>30.046841397849462</v>
      </c>
    </row>
    <row r="127" spans="1:12" s="36" customFormat="1">
      <c r="A127" s="35"/>
      <c r="B127" s="35" t="s">
        <v>143</v>
      </c>
      <c r="C127" s="17"/>
      <c r="D127" s="17"/>
      <c r="E127" s="17">
        <v>48868</v>
      </c>
      <c r="F127" s="17">
        <v>37446</v>
      </c>
      <c r="G127" s="27">
        <f t="shared" si="17"/>
        <v>86314</v>
      </c>
      <c r="H127" s="27"/>
      <c r="I127" s="27"/>
      <c r="J127" s="27">
        <v>75.535215053763437</v>
      </c>
      <c r="K127" s="27">
        <v>57.880241935483866</v>
      </c>
      <c r="L127" s="27">
        <f t="shared" si="18"/>
        <v>133.4154569892473</v>
      </c>
    </row>
    <row r="128" spans="1:12" s="36" customFormat="1" ht="30" customHeight="1">
      <c r="A128" s="35"/>
      <c r="B128" s="35" t="s">
        <v>144</v>
      </c>
      <c r="C128" s="17"/>
      <c r="D128" s="17"/>
      <c r="E128" s="17">
        <v>41310</v>
      </c>
      <c r="F128" s="17">
        <v>57012</v>
      </c>
      <c r="G128" s="27">
        <f t="shared" si="17"/>
        <v>98322</v>
      </c>
      <c r="H128" s="27"/>
      <c r="I128" s="27"/>
      <c r="J128" s="27">
        <v>63.852822580645153</v>
      </c>
      <c r="K128" s="27">
        <v>88.123387096774181</v>
      </c>
      <c r="L128" s="27">
        <f t="shared" si="18"/>
        <v>151.97620967741932</v>
      </c>
    </row>
    <row r="129" spans="1:12" s="36" customFormat="1">
      <c r="A129" s="35"/>
      <c r="B129" s="35" t="s">
        <v>145</v>
      </c>
      <c r="C129" s="17"/>
      <c r="D129" s="17"/>
      <c r="E129" s="17">
        <v>79782</v>
      </c>
      <c r="F129" s="17">
        <v>148004</v>
      </c>
      <c r="G129" s="27">
        <f t="shared" si="17"/>
        <v>227786</v>
      </c>
      <c r="H129" s="27"/>
      <c r="I129" s="27"/>
      <c r="J129" s="27">
        <v>123.31895161290322</v>
      </c>
      <c r="K129" s="27">
        <v>228.76962365591396</v>
      </c>
      <c r="L129" s="27">
        <f t="shared" si="18"/>
        <v>352.08857526881718</v>
      </c>
    </row>
    <row r="130" spans="1:12" s="36" customFormat="1">
      <c r="A130" s="35"/>
      <c r="B130" s="35" t="s">
        <v>146</v>
      </c>
      <c r="C130" s="17"/>
      <c r="D130" s="17"/>
      <c r="E130" s="17">
        <v>634479</v>
      </c>
      <c r="F130" s="17">
        <v>95051</v>
      </c>
      <c r="G130" s="27">
        <f t="shared" si="17"/>
        <v>729530</v>
      </c>
      <c r="H130" s="27"/>
      <c r="I130" s="27"/>
      <c r="J130" s="27">
        <v>980.71350806451596</v>
      </c>
      <c r="K130" s="27">
        <v>146.92022849462364</v>
      </c>
      <c r="L130" s="27">
        <f t="shared" si="18"/>
        <v>1127.6337365591396</v>
      </c>
    </row>
    <row r="131" spans="1:12" s="36" customFormat="1">
      <c r="A131" s="23">
        <v>42</v>
      </c>
      <c r="B131" s="39" t="s">
        <v>70</v>
      </c>
      <c r="C131" s="40">
        <v>0</v>
      </c>
      <c r="D131" s="40">
        <v>0</v>
      </c>
      <c r="E131" s="40">
        <v>605935</v>
      </c>
      <c r="F131" s="40">
        <v>117861</v>
      </c>
      <c r="G131" s="25">
        <f t="shared" si="17"/>
        <v>723796</v>
      </c>
      <c r="H131" s="41" t="s">
        <v>205</v>
      </c>
      <c r="I131" s="41" t="s">
        <v>205</v>
      </c>
      <c r="J131" s="26">
        <v>936.59307795698908</v>
      </c>
      <c r="K131" s="26">
        <v>182.17762096774192</v>
      </c>
      <c r="L131" s="26">
        <f>H131+I131+J131+K131</f>
        <v>1118.7706989247311</v>
      </c>
    </row>
    <row r="132" spans="1:12" s="36" customFormat="1" ht="30">
      <c r="A132" s="35"/>
      <c r="B132" s="38" t="s">
        <v>147</v>
      </c>
      <c r="C132" s="17"/>
      <c r="D132" s="17"/>
      <c r="E132" s="17">
        <v>605935</v>
      </c>
      <c r="F132" s="17">
        <v>117861</v>
      </c>
      <c r="G132" s="27">
        <f t="shared" si="17"/>
        <v>723796</v>
      </c>
      <c r="H132" s="27"/>
      <c r="I132" s="27"/>
      <c r="J132" s="27">
        <v>936.59307795698908</v>
      </c>
      <c r="K132" s="27">
        <v>182.17762096774192</v>
      </c>
      <c r="L132" s="27">
        <f>SUM(H132:K132)</f>
        <v>1118.7706989247311</v>
      </c>
    </row>
    <row r="133" spans="1:12" s="36" customFormat="1">
      <c r="A133" s="23">
        <v>43</v>
      </c>
      <c r="B133" s="24" t="s">
        <v>72</v>
      </c>
      <c r="C133" s="25">
        <v>13425</v>
      </c>
      <c r="D133" s="25">
        <v>0</v>
      </c>
      <c r="E133" s="25">
        <v>3950188</v>
      </c>
      <c r="F133" s="25">
        <v>3318144</v>
      </c>
      <c r="G133" s="25">
        <f t="shared" si="17"/>
        <v>7281757</v>
      </c>
      <c r="H133" s="26">
        <v>20.751008064516125</v>
      </c>
      <c r="I133" s="26" t="s">
        <v>205</v>
      </c>
      <c r="J133" s="26">
        <v>6105.8013440860213</v>
      </c>
      <c r="K133" s="26">
        <v>5128.8516129032259</v>
      </c>
      <c r="L133" s="26">
        <f>H133+I133+J133+K133</f>
        <v>11255.403965053763</v>
      </c>
    </row>
    <row r="134" spans="1:12" s="36" customFormat="1">
      <c r="A134" s="35"/>
      <c r="B134" s="35" t="s">
        <v>148</v>
      </c>
      <c r="C134" s="17">
        <v>13425</v>
      </c>
      <c r="D134" s="17"/>
      <c r="E134" s="17">
        <v>3950188</v>
      </c>
      <c r="F134" s="17">
        <v>3318144</v>
      </c>
      <c r="G134" s="27">
        <f>C134+D134+E134+F134</f>
        <v>7281757</v>
      </c>
      <c r="H134" s="27">
        <v>20.751008064516125</v>
      </c>
      <c r="I134" s="27"/>
      <c r="J134" s="27">
        <v>6105.8013440860213</v>
      </c>
      <c r="K134" s="27">
        <v>5128.8516129032259</v>
      </c>
      <c r="L134" s="27">
        <f>H134+I134+J134+K134</f>
        <v>11255.403965053763</v>
      </c>
    </row>
    <row r="135" spans="1:12" s="36" customFormat="1">
      <c r="A135" s="23">
        <v>44</v>
      </c>
      <c r="B135" s="24" t="s">
        <v>219</v>
      </c>
      <c r="C135" s="25">
        <v>0</v>
      </c>
      <c r="D135" s="25">
        <v>0</v>
      </c>
      <c r="E135" s="25">
        <v>214713</v>
      </c>
      <c r="F135" s="25">
        <v>0</v>
      </c>
      <c r="G135" s="25">
        <f t="shared" ref="G135:G136" si="19">SUM(C135:F135)</f>
        <v>214713</v>
      </c>
      <c r="H135" s="26" t="s">
        <v>205</v>
      </c>
      <c r="I135" s="26" t="s">
        <v>205</v>
      </c>
      <c r="J135" s="26">
        <v>331.88165322580642</v>
      </c>
      <c r="K135" s="26" t="s">
        <v>205</v>
      </c>
      <c r="L135" s="26">
        <f>H135+I135+J135+K135</f>
        <v>331.88165322580642</v>
      </c>
    </row>
    <row r="136" spans="1:12" s="36" customFormat="1">
      <c r="A136" s="35"/>
      <c r="B136" s="35" t="s">
        <v>149</v>
      </c>
      <c r="C136" s="17"/>
      <c r="D136" s="17"/>
      <c r="E136" s="17">
        <v>214713</v>
      </c>
      <c r="F136" s="17"/>
      <c r="G136" s="27">
        <f t="shared" si="19"/>
        <v>214713</v>
      </c>
      <c r="H136" s="27"/>
      <c r="I136" s="27"/>
      <c r="J136" s="27">
        <v>331.88165322580642</v>
      </c>
      <c r="K136" s="27"/>
      <c r="L136" s="27">
        <f>H136+I136+J136+K136</f>
        <v>331.88165322580642</v>
      </c>
    </row>
    <row r="137" spans="1:12" s="36" customFormat="1">
      <c r="A137" s="23">
        <v>45</v>
      </c>
      <c r="B137" s="24" t="s">
        <v>75</v>
      </c>
      <c r="C137" s="25">
        <v>949045</v>
      </c>
      <c r="D137" s="25">
        <v>0</v>
      </c>
      <c r="E137" s="25">
        <v>11034486</v>
      </c>
      <c r="F137" s="25">
        <v>5249859</v>
      </c>
      <c r="G137" s="25">
        <f>SUM(C137:F137)</f>
        <v>17233390</v>
      </c>
      <c r="H137" s="26">
        <v>1466.9378360215053</v>
      </c>
      <c r="I137" s="26" t="s">
        <v>205</v>
      </c>
      <c r="J137" s="26">
        <v>17055.99314516129</v>
      </c>
      <c r="K137" s="26">
        <v>8114.7014112903216</v>
      </c>
      <c r="L137" s="26">
        <f>H137+I137+J137+K137</f>
        <v>26637.632392473119</v>
      </c>
    </row>
    <row r="138" spans="1:12" s="36" customFormat="1">
      <c r="A138" s="35"/>
      <c r="B138" s="35" t="s">
        <v>150</v>
      </c>
      <c r="C138" s="17">
        <v>949045</v>
      </c>
      <c r="D138" s="17"/>
      <c r="E138" s="17">
        <v>4524139.26</v>
      </c>
      <c r="F138" s="17">
        <v>1732453.47</v>
      </c>
      <c r="G138" s="27">
        <f>SUM(C138:F138)</f>
        <v>7205637.7299999995</v>
      </c>
      <c r="H138" s="27">
        <v>1466.9378360215053</v>
      </c>
      <c r="I138" s="27"/>
      <c r="J138" s="27">
        <v>6992.957189516128</v>
      </c>
      <c r="K138" s="27">
        <v>2677.8514657258065</v>
      </c>
      <c r="L138" s="27">
        <f>SUM(H138:K138)</f>
        <v>11137.746491263439</v>
      </c>
    </row>
    <row r="139" spans="1:12" s="36" customFormat="1">
      <c r="A139" s="35"/>
      <c r="B139" s="35" t="s">
        <v>151</v>
      </c>
      <c r="C139" s="17"/>
      <c r="D139" s="17"/>
      <c r="E139" s="17">
        <v>6510346.7399999993</v>
      </c>
      <c r="F139" s="17">
        <v>3517405.5300000003</v>
      </c>
      <c r="G139" s="27">
        <f>SUM(C139:F139)</f>
        <v>10027752.27</v>
      </c>
      <c r="H139" s="27"/>
      <c r="I139" s="27"/>
      <c r="J139" s="27">
        <v>10063.035955645159</v>
      </c>
      <c r="K139" s="27">
        <v>5436.849945564516</v>
      </c>
      <c r="L139" s="27">
        <f>SUM(H139:K139)</f>
        <v>15499.885901209675</v>
      </c>
    </row>
    <row r="140" spans="1:12" s="36" customFormat="1">
      <c r="A140" s="23">
        <v>46</v>
      </c>
      <c r="B140" s="24" t="s">
        <v>77</v>
      </c>
      <c r="C140" s="25">
        <v>15738</v>
      </c>
      <c r="D140" s="25">
        <v>0</v>
      </c>
      <c r="E140" s="25">
        <v>1373709</v>
      </c>
      <c r="F140" s="25">
        <v>845308</v>
      </c>
      <c r="G140" s="25">
        <f>SUM(C140:F140)</f>
        <v>2234755</v>
      </c>
      <c r="H140" s="26">
        <v>24.326209677419353</v>
      </c>
      <c r="I140" s="26" t="s">
        <v>205</v>
      </c>
      <c r="J140" s="26">
        <v>2123.3405241935484</v>
      </c>
      <c r="K140" s="26">
        <v>1306.5916666666667</v>
      </c>
      <c r="L140" s="26">
        <f>H140+I140+J140+K140</f>
        <v>3454.2584005376343</v>
      </c>
    </row>
    <row r="141" spans="1:12" s="36" customFormat="1">
      <c r="A141" s="35"/>
      <c r="B141" s="35" t="s">
        <v>152</v>
      </c>
      <c r="C141" s="17"/>
      <c r="D141" s="17"/>
      <c r="E141" s="17">
        <v>1373709</v>
      </c>
      <c r="F141" s="17">
        <v>845308</v>
      </c>
      <c r="G141" s="27">
        <f>F141+E141</f>
        <v>2219017</v>
      </c>
      <c r="H141" s="27"/>
      <c r="I141" s="27"/>
      <c r="J141" s="27">
        <v>2123.3405241935484</v>
      </c>
      <c r="K141" s="27">
        <v>1306.5916666666667</v>
      </c>
      <c r="L141" s="27">
        <f>H141+I141+J141+K141</f>
        <v>3429.9321908602151</v>
      </c>
    </row>
    <row r="142" spans="1:12" s="36" customFormat="1">
      <c r="A142" s="23">
        <v>47</v>
      </c>
      <c r="B142" s="24" t="s">
        <v>78</v>
      </c>
      <c r="C142" s="42">
        <v>945896</v>
      </c>
      <c r="D142" s="25">
        <v>0</v>
      </c>
      <c r="E142" s="42">
        <v>3713256</v>
      </c>
      <c r="F142" s="42">
        <v>2458632</v>
      </c>
      <c r="G142" s="25">
        <f>SUM(C142:F142)</f>
        <v>7117784</v>
      </c>
      <c r="H142" s="26">
        <v>1462.0704301075266</v>
      </c>
      <c r="I142" s="26" t="s">
        <v>205</v>
      </c>
      <c r="J142" s="26">
        <v>5739.5758064516122</v>
      </c>
      <c r="K142" s="26">
        <v>3800.3048387096769</v>
      </c>
      <c r="L142" s="26">
        <f>H142+I142+J142+K142</f>
        <v>11001.951075268815</v>
      </c>
    </row>
    <row r="143" spans="1:12" s="36" customFormat="1">
      <c r="A143" s="35"/>
      <c r="B143" s="35" t="s">
        <v>153</v>
      </c>
      <c r="C143" s="17">
        <v>945896</v>
      </c>
      <c r="D143" s="17"/>
      <c r="E143" s="17">
        <v>331965</v>
      </c>
      <c r="F143" s="17">
        <v>416984</v>
      </c>
      <c r="G143" s="27">
        <f t="shared" ref="G143:G148" si="20">SUM(C143:F143)</f>
        <v>1694845</v>
      </c>
      <c r="H143" s="27">
        <v>1462.0704301075266</v>
      </c>
      <c r="I143" s="27"/>
      <c r="J143" s="27">
        <v>513.11794354838707</v>
      </c>
      <c r="K143" s="27">
        <v>644.5317204301075</v>
      </c>
      <c r="L143" s="27">
        <f t="shared" ref="L143:L148" si="21">SUM(H143:K143)</f>
        <v>2619.7200940860212</v>
      </c>
    </row>
    <row r="144" spans="1:12" s="36" customFormat="1">
      <c r="A144" s="35"/>
      <c r="B144" s="35" t="s">
        <v>154</v>
      </c>
      <c r="C144" s="17"/>
      <c r="D144" s="17"/>
      <c r="E144" s="17">
        <v>1598185</v>
      </c>
      <c r="F144" s="17">
        <v>1169571</v>
      </c>
      <c r="G144" s="27">
        <f t="shared" si="20"/>
        <v>2767756</v>
      </c>
      <c r="H144" s="27"/>
      <c r="I144" s="27"/>
      <c r="J144" s="27">
        <v>2470.3128360215051</v>
      </c>
      <c r="K144" s="27">
        <v>1807.8046370967743</v>
      </c>
      <c r="L144" s="27">
        <f t="shared" si="21"/>
        <v>4278.1174731182791</v>
      </c>
    </row>
    <row r="145" spans="1:12" s="36" customFormat="1">
      <c r="A145" s="35"/>
      <c r="B145" s="35" t="s">
        <v>155</v>
      </c>
      <c r="C145" s="17"/>
      <c r="D145" s="17"/>
      <c r="E145" s="17">
        <v>803920</v>
      </c>
      <c r="F145" s="17"/>
      <c r="G145" s="27">
        <f t="shared" si="20"/>
        <v>803920</v>
      </c>
      <c r="H145" s="27"/>
      <c r="I145" s="27"/>
      <c r="J145" s="27">
        <v>1242.6182795698924</v>
      </c>
      <c r="K145" s="27"/>
      <c r="L145" s="27">
        <f t="shared" si="21"/>
        <v>1242.6182795698924</v>
      </c>
    </row>
    <row r="146" spans="1:12" s="36" customFormat="1">
      <c r="A146" s="35"/>
      <c r="B146" s="35" t="s">
        <v>156</v>
      </c>
      <c r="C146" s="17"/>
      <c r="D146" s="17"/>
      <c r="E146" s="17">
        <v>535823</v>
      </c>
      <c r="F146" s="17">
        <v>744720</v>
      </c>
      <c r="G146" s="27">
        <f t="shared" si="20"/>
        <v>1280543</v>
      </c>
      <c r="H146" s="27"/>
      <c r="I146" s="27"/>
      <c r="J146" s="27">
        <v>828.2210349462365</v>
      </c>
      <c r="K146" s="27">
        <v>1151.1129032258063</v>
      </c>
      <c r="L146" s="27">
        <f t="shared" si="21"/>
        <v>1979.333938172043</v>
      </c>
    </row>
    <row r="147" spans="1:12" s="36" customFormat="1">
      <c r="A147" s="35"/>
      <c r="B147" s="35" t="s">
        <v>157</v>
      </c>
      <c r="C147" s="17"/>
      <c r="D147" s="17"/>
      <c r="E147" s="17">
        <v>77236</v>
      </c>
      <c r="F147" s="17">
        <v>127357</v>
      </c>
      <c r="G147" s="27">
        <f t="shared" si="20"/>
        <v>204593</v>
      </c>
      <c r="H147" s="27"/>
      <c r="I147" s="27"/>
      <c r="J147" s="27">
        <v>119.38360215053763</v>
      </c>
      <c r="K147" s="27">
        <v>196.85557795698924</v>
      </c>
      <c r="L147" s="27">
        <f t="shared" si="21"/>
        <v>316.23918010752686</v>
      </c>
    </row>
    <row r="148" spans="1:12" s="36" customFormat="1">
      <c r="A148" s="35"/>
      <c r="B148" s="35" t="s">
        <v>158</v>
      </c>
      <c r="C148" s="17"/>
      <c r="D148" s="17"/>
      <c r="E148" s="17">
        <v>366127</v>
      </c>
      <c r="F148" s="17"/>
      <c r="G148" s="27">
        <f t="shared" si="20"/>
        <v>366127</v>
      </c>
      <c r="H148" s="27"/>
      <c r="I148" s="27"/>
      <c r="J148" s="27">
        <v>565.92211021505375</v>
      </c>
      <c r="K148" s="27"/>
      <c r="L148" s="27">
        <f t="shared" si="21"/>
        <v>565.92211021505375</v>
      </c>
    </row>
    <row r="149" spans="1:12" s="36" customFormat="1">
      <c r="A149" s="23">
        <v>48</v>
      </c>
      <c r="B149" s="24" t="s">
        <v>80</v>
      </c>
      <c r="C149" s="25">
        <v>1191086</v>
      </c>
      <c r="D149" s="25">
        <v>172236</v>
      </c>
      <c r="E149" s="42">
        <v>4903829</v>
      </c>
      <c r="F149" s="25">
        <v>1425941</v>
      </c>
      <c r="G149" s="25">
        <f>SUM(C149:F149)</f>
        <v>7693092</v>
      </c>
      <c r="H149" s="26">
        <v>1841.0603494623656</v>
      </c>
      <c r="I149" s="26">
        <v>266.22499999999997</v>
      </c>
      <c r="J149" s="26">
        <v>7579.8432123655912</v>
      </c>
      <c r="K149" s="26">
        <v>2204.0754704301075</v>
      </c>
      <c r="L149" s="26">
        <f>H149+I149+J149+K149</f>
        <v>11891.204032258063</v>
      </c>
    </row>
    <row r="150" spans="1:12" s="36" customFormat="1">
      <c r="A150" s="35"/>
      <c r="B150" s="35" t="s">
        <v>159</v>
      </c>
      <c r="C150" s="17">
        <v>1191086</v>
      </c>
      <c r="D150" s="17">
        <v>172236</v>
      </c>
      <c r="E150" s="17">
        <v>2774662</v>
      </c>
      <c r="F150" s="17">
        <v>1006761</v>
      </c>
      <c r="G150" s="27">
        <f>C150+D150+E150+F150</f>
        <v>5144745</v>
      </c>
      <c r="H150" s="27">
        <v>1841.0603494623656</v>
      </c>
      <c r="I150" s="27">
        <v>266.22499999999997</v>
      </c>
      <c r="J150" s="27">
        <v>4288.7920698924727</v>
      </c>
      <c r="K150" s="27">
        <v>1556.1493951612902</v>
      </c>
      <c r="L150" s="27">
        <f>H150+I150+J150+K150</f>
        <v>7952.2268145161288</v>
      </c>
    </row>
    <row r="151" spans="1:12" s="36" customFormat="1">
      <c r="A151" s="35"/>
      <c r="B151" s="35" t="s">
        <v>160</v>
      </c>
      <c r="C151" s="17"/>
      <c r="D151" s="17"/>
      <c r="E151" s="17">
        <v>2074322</v>
      </c>
      <c r="F151" s="17">
        <v>400515</v>
      </c>
      <c r="G151" s="27">
        <f>C151+D151+E151+F151</f>
        <v>2474837</v>
      </c>
      <c r="H151" s="27"/>
      <c r="I151" s="27"/>
      <c r="J151" s="27">
        <v>3206.2772849462367</v>
      </c>
      <c r="K151" s="27">
        <v>619.07560483870964</v>
      </c>
      <c r="L151" s="27">
        <f>H151+I151+J151+K151</f>
        <v>3825.3528897849465</v>
      </c>
    </row>
    <row r="152" spans="1:12" s="36" customFormat="1">
      <c r="A152" s="35"/>
      <c r="B152" s="35" t="s">
        <v>161</v>
      </c>
      <c r="C152" s="17"/>
      <c r="D152" s="17"/>
      <c r="E152" s="17">
        <v>54845</v>
      </c>
      <c r="F152" s="17">
        <v>18665</v>
      </c>
      <c r="G152" s="27">
        <f>C152+D152+E152+F152</f>
        <v>73510</v>
      </c>
      <c r="H152" s="27"/>
      <c r="I152" s="27"/>
      <c r="J152" s="27">
        <v>84.773857526881713</v>
      </c>
      <c r="K152" s="27">
        <v>28.850470430107524</v>
      </c>
      <c r="L152" s="27">
        <f>H152+I152+J152+K152</f>
        <v>113.62432795698923</v>
      </c>
    </row>
    <row r="153" spans="1:12" s="36" customFormat="1">
      <c r="A153" s="23">
        <v>49</v>
      </c>
      <c r="B153" s="24" t="s">
        <v>81</v>
      </c>
      <c r="C153" s="25">
        <v>230743</v>
      </c>
      <c r="D153" s="25">
        <v>8384</v>
      </c>
      <c r="E153" s="43">
        <v>5871280</v>
      </c>
      <c r="F153" s="41">
        <v>4564097</v>
      </c>
      <c r="G153" s="25">
        <f>SUM(C153:F153)</f>
        <v>10674504</v>
      </c>
      <c r="H153" s="26">
        <v>356.65920698924725</v>
      </c>
      <c r="I153" s="26">
        <v>12.959139784946236</v>
      </c>
      <c r="J153" s="26">
        <v>9075.2311827956983</v>
      </c>
      <c r="K153" s="26">
        <v>7054.7198252688167</v>
      </c>
      <c r="L153" s="26">
        <f>H153+I153+J153+K153</f>
        <v>16499.56935483871</v>
      </c>
    </row>
    <row r="154" spans="1:12" s="36" customFormat="1">
      <c r="A154" s="35"/>
      <c r="B154" s="35" t="s">
        <v>162</v>
      </c>
      <c r="C154" s="17">
        <v>230743</v>
      </c>
      <c r="D154" s="17">
        <v>8384</v>
      </c>
      <c r="E154" s="17">
        <v>5871280</v>
      </c>
      <c r="F154" s="17">
        <v>4564097</v>
      </c>
      <c r="G154" s="17">
        <f>G153</f>
        <v>10674504</v>
      </c>
      <c r="H154" s="27"/>
      <c r="I154" s="27">
        <v>12.959139784946236</v>
      </c>
      <c r="J154" s="27">
        <v>9075.2311827956983</v>
      </c>
      <c r="K154" s="27">
        <v>7054.7198252688167</v>
      </c>
      <c r="L154" s="27">
        <f t="shared" ref="L154:L165" si="22">H154+I154+J154+K154</f>
        <v>16142.910147849459</v>
      </c>
    </row>
    <row r="155" spans="1:12" s="36" customFormat="1">
      <c r="A155" s="23">
        <v>50</v>
      </c>
      <c r="B155" s="24" t="s">
        <v>83</v>
      </c>
      <c r="C155" s="25">
        <v>12994</v>
      </c>
      <c r="D155" s="25">
        <v>0</v>
      </c>
      <c r="E155" s="42">
        <v>1086426</v>
      </c>
      <c r="F155" s="25">
        <v>1111128</v>
      </c>
      <c r="G155" s="25">
        <f t="shared" ref="G155:G166" si="23">SUM(C155:F155)</f>
        <v>2210548</v>
      </c>
      <c r="H155" s="26">
        <v>20.084811827956987</v>
      </c>
      <c r="I155" s="26" t="s">
        <v>205</v>
      </c>
      <c r="J155" s="26">
        <v>1679.2874999999999</v>
      </c>
      <c r="K155" s="26">
        <v>1717.4693548387097</v>
      </c>
      <c r="L155" s="26">
        <f t="shared" si="22"/>
        <v>3416.8416666666667</v>
      </c>
    </row>
    <row r="156" spans="1:12" s="36" customFormat="1">
      <c r="A156" s="35"/>
      <c r="B156" s="35" t="s">
        <v>163</v>
      </c>
      <c r="C156" s="17">
        <v>12994</v>
      </c>
      <c r="D156" s="17"/>
      <c r="E156" s="17">
        <v>1086426</v>
      </c>
      <c r="F156" s="17">
        <v>1111128</v>
      </c>
      <c r="G156" s="27">
        <f t="shared" si="23"/>
        <v>2210548</v>
      </c>
      <c r="H156" s="27">
        <v>20.084811827956987</v>
      </c>
      <c r="I156" s="27"/>
      <c r="J156" s="27">
        <v>1679.2874999999999</v>
      </c>
      <c r="K156" s="27">
        <v>1717.4693548387097</v>
      </c>
      <c r="L156" s="27">
        <f t="shared" si="22"/>
        <v>3416.8416666666667</v>
      </c>
    </row>
    <row r="157" spans="1:12" s="36" customFormat="1">
      <c r="A157" s="23">
        <v>51</v>
      </c>
      <c r="B157" s="24" t="s">
        <v>85</v>
      </c>
      <c r="C157" s="25">
        <v>127511</v>
      </c>
      <c r="D157" s="25">
        <v>0</v>
      </c>
      <c r="E157" s="25">
        <v>3378094</v>
      </c>
      <c r="F157" s="25">
        <v>1486088</v>
      </c>
      <c r="G157" s="25">
        <f t="shared" si="23"/>
        <v>4991693</v>
      </c>
      <c r="H157" s="26">
        <v>197.09361559139782</v>
      </c>
      <c r="I157" s="26" t="s">
        <v>205</v>
      </c>
      <c r="J157" s="26">
        <v>5221.5162634408598</v>
      </c>
      <c r="K157" s="26">
        <v>2297.0446236559137</v>
      </c>
      <c r="L157" s="26">
        <f t="shared" si="22"/>
        <v>7715.6545026881713</v>
      </c>
    </row>
    <row r="158" spans="1:12" s="36" customFormat="1">
      <c r="A158" s="35"/>
      <c r="B158" s="35" t="s">
        <v>164</v>
      </c>
      <c r="C158" s="17">
        <v>127511</v>
      </c>
      <c r="D158" s="17"/>
      <c r="E158" s="17">
        <v>219576.11000000002</v>
      </c>
      <c r="F158" s="17">
        <v>176844.47199999998</v>
      </c>
      <c r="G158" s="27">
        <f t="shared" si="23"/>
        <v>523931.58199999994</v>
      </c>
      <c r="H158" s="27">
        <v>197.09361559139782</v>
      </c>
      <c r="I158" s="27"/>
      <c r="J158" s="27">
        <v>339.39855712365591</v>
      </c>
      <c r="K158" s="27">
        <v>273.34831021505374</v>
      </c>
      <c r="L158" s="27">
        <f t="shared" si="22"/>
        <v>809.84048293010744</v>
      </c>
    </row>
    <row r="159" spans="1:12" s="36" customFormat="1">
      <c r="A159" s="35"/>
      <c r="B159" s="35" t="s">
        <v>165</v>
      </c>
      <c r="C159" s="17"/>
      <c r="D159" s="17"/>
      <c r="E159" s="17">
        <v>87830.444000000003</v>
      </c>
      <c r="F159" s="17"/>
      <c r="G159" s="27">
        <f t="shared" si="23"/>
        <v>87830.444000000003</v>
      </c>
      <c r="H159" s="27"/>
      <c r="I159" s="27"/>
      <c r="J159" s="27">
        <v>135.75942284946237</v>
      </c>
      <c r="K159" s="27"/>
      <c r="L159" s="27">
        <f t="shared" si="22"/>
        <v>135.75942284946237</v>
      </c>
    </row>
    <row r="160" spans="1:12" s="36" customFormat="1">
      <c r="A160" s="35"/>
      <c r="B160" s="35" t="s">
        <v>166</v>
      </c>
      <c r="C160" s="17"/>
      <c r="D160" s="17"/>
      <c r="E160" s="17">
        <v>270247.52</v>
      </c>
      <c r="F160" s="17">
        <v>62415.696000000004</v>
      </c>
      <c r="G160" s="27">
        <f t="shared" si="23"/>
        <v>332663.21600000001</v>
      </c>
      <c r="H160" s="27"/>
      <c r="I160" s="27"/>
      <c r="J160" s="27">
        <v>417.7213010752688</v>
      </c>
      <c r="K160" s="27">
        <v>96.475874193548393</v>
      </c>
      <c r="L160" s="27">
        <f t="shared" si="22"/>
        <v>514.1971752688172</v>
      </c>
    </row>
    <row r="161" spans="1:12" s="36" customFormat="1">
      <c r="A161" s="35"/>
      <c r="B161" s="35" t="s">
        <v>167</v>
      </c>
      <c r="C161" s="17"/>
      <c r="D161" s="17"/>
      <c r="E161" s="17">
        <v>1135039.584</v>
      </c>
      <c r="F161" s="17">
        <v>328425.44799999997</v>
      </c>
      <c r="G161" s="27">
        <f t="shared" si="23"/>
        <v>1463465.0320000001</v>
      </c>
      <c r="H161" s="27"/>
      <c r="I161" s="27"/>
      <c r="J161" s="27">
        <v>1754.429464516129</v>
      </c>
      <c r="K161" s="27">
        <v>507.64686182795691</v>
      </c>
      <c r="L161" s="27">
        <f t="shared" si="22"/>
        <v>2262.0763263440858</v>
      </c>
    </row>
    <row r="162" spans="1:12" s="36" customFormat="1">
      <c r="A162" s="35"/>
      <c r="B162" s="35" t="s">
        <v>168</v>
      </c>
      <c r="C162" s="17"/>
      <c r="D162" s="17"/>
      <c r="E162" s="17">
        <v>1189089.088</v>
      </c>
      <c r="F162" s="17">
        <v>603351.728</v>
      </c>
      <c r="G162" s="27">
        <f t="shared" si="23"/>
        <v>1792440.8160000001</v>
      </c>
      <c r="H162" s="27"/>
      <c r="I162" s="27"/>
      <c r="J162" s="27">
        <v>1837.9737247311825</v>
      </c>
      <c r="K162" s="27">
        <v>932.600117204301</v>
      </c>
      <c r="L162" s="27">
        <f t="shared" si="22"/>
        <v>2770.5738419354834</v>
      </c>
    </row>
    <row r="163" spans="1:12" s="36" customFormat="1">
      <c r="A163" s="35"/>
      <c r="B163" s="35" t="s">
        <v>169</v>
      </c>
      <c r="C163" s="17"/>
      <c r="D163" s="17"/>
      <c r="E163" s="17">
        <v>189173.264</v>
      </c>
      <c r="F163" s="17">
        <v>111456.59999999999</v>
      </c>
      <c r="G163" s="27">
        <f t="shared" si="23"/>
        <v>300629.864</v>
      </c>
      <c r="H163" s="27"/>
      <c r="I163" s="27"/>
      <c r="J163" s="27">
        <v>292.40491075268812</v>
      </c>
      <c r="K163" s="27">
        <v>172.27834677419349</v>
      </c>
      <c r="L163" s="27">
        <f t="shared" si="22"/>
        <v>464.68325752688162</v>
      </c>
    </row>
    <row r="164" spans="1:12" s="36" customFormat="1">
      <c r="A164" s="35"/>
      <c r="B164" s="35" t="s">
        <v>170</v>
      </c>
      <c r="C164" s="17"/>
      <c r="D164" s="17"/>
      <c r="E164" s="17">
        <v>172282.79399999999</v>
      </c>
      <c r="F164" s="17">
        <v>72818.312000000005</v>
      </c>
      <c r="G164" s="27">
        <f t="shared" si="23"/>
        <v>245101.106</v>
      </c>
      <c r="H164" s="27"/>
      <c r="I164" s="27"/>
      <c r="J164" s="27">
        <v>266.29732943548385</v>
      </c>
      <c r="K164" s="27">
        <v>112.55518655913978</v>
      </c>
      <c r="L164" s="27">
        <f t="shared" si="22"/>
        <v>378.85251599462362</v>
      </c>
    </row>
    <row r="165" spans="1:12" s="36" customFormat="1">
      <c r="A165" s="35"/>
      <c r="B165" s="35" t="s">
        <v>171</v>
      </c>
      <c r="C165" s="17"/>
      <c r="D165" s="17"/>
      <c r="E165" s="17">
        <v>114855.19600000001</v>
      </c>
      <c r="F165" s="17">
        <v>130775.74399999999</v>
      </c>
      <c r="G165" s="27">
        <f t="shared" si="23"/>
        <v>245630.94</v>
      </c>
      <c r="H165" s="27"/>
      <c r="I165" s="27"/>
      <c r="J165" s="27">
        <v>177.53155295698926</v>
      </c>
      <c r="K165" s="27">
        <v>202.13992688172038</v>
      </c>
      <c r="L165" s="27">
        <f t="shared" si="22"/>
        <v>379.67147983870962</v>
      </c>
    </row>
    <row r="166" spans="1:12" s="36" customFormat="1">
      <c r="A166" s="23">
        <v>52</v>
      </c>
      <c r="B166" s="24" t="s">
        <v>87</v>
      </c>
      <c r="C166" s="25">
        <v>336859</v>
      </c>
      <c r="D166" s="25">
        <v>0</v>
      </c>
      <c r="E166" s="42">
        <v>1739438</v>
      </c>
      <c r="F166" s="25">
        <v>685538</v>
      </c>
      <c r="G166" s="25">
        <f t="shared" si="23"/>
        <v>2761835</v>
      </c>
      <c r="H166" s="26">
        <v>520.68259408602148</v>
      </c>
      <c r="I166" s="26" t="s">
        <v>205</v>
      </c>
      <c r="J166" s="26">
        <v>2688.6474462365586</v>
      </c>
      <c r="K166" s="26">
        <v>1059.6353494623654</v>
      </c>
      <c r="L166" s="26">
        <f>H166+I166+J166+K166</f>
        <v>4268.9653897849457</v>
      </c>
    </row>
    <row r="167" spans="1:12" s="36" customFormat="1">
      <c r="A167" s="35"/>
      <c r="B167" s="35" t="s">
        <v>172</v>
      </c>
      <c r="C167" s="17">
        <v>336859</v>
      </c>
      <c r="D167" s="17">
        <v>0</v>
      </c>
      <c r="E167" s="17">
        <v>1739438</v>
      </c>
      <c r="F167" s="17">
        <v>685538</v>
      </c>
      <c r="G167" s="27">
        <f>G166*100%</f>
        <v>2761835</v>
      </c>
      <c r="H167" s="27">
        <v>520.68259408602148</v>
      </c>
      <c r="I167" s="27"/>
      <c r="J167" s="27">
        <v>2688.6474462365586</v>
      </c>
      <c r="K167" s="27">
        <v>1059.6353494623654</v>
      </c>
      <c r="L167" s="27">
        <f>SUM(H167:K167)</f>
        <v>4268.9653897849457</v>
      </c>
    </row>
    <row r="168" spans="1:12" s="36" customFormat="1">
      <c r="A168" s="23">
        <v>53</v>
      </c>
      <c r="B168" s="24" t="s">
        <v>89</v>
      </c>
      <c r="C168" s="25">
        <v>15373</v>
      </c>
      <c r="D168" s="25">
        <v>27196</v>
      </c>
      <c r="E168" s="42">
        <v>1888152</v>
      </c>
      <c r="F168" s="25">
        <v>1160903</v>
      </c>
      <c r="G168" s="25">
        <f>SUM(C168:F168)</f>
        <v>3091624</v>
      </c>
      <c r="H168" s="26">
        <v>23.762029569892473</v>
      </c>
      <c r="I168" s="26">
        <v>42.036827956989242</v>
      </c>
      <c r="J168" s="26">
        <v>2918.514516129032</v>
      </c>
      <c r="K168" s="26">
        <v>1794.4065188172042</v>
      </c>
      <c r="L168" s="26">
        <f t="shared" ref="L168:L206" si="24">SUM(H168:K168)</f>
        <v>4778.7198924731183</v>
      </c>
    </row>
    <row r="169" spans="1:12" s="36" customFormat="1">
      <c r="A169" s="35"/>
      <c r="B169" s="35" t="s">
        <v>173</v>
      </c>
      <c r="C169" s="17">
        <v>15373</v>
      </c>
      <c r="D169" s="17">
        <v>27196</v>
      </c>
      <c r="E169" s="17">
        <v>1888152</v>
      </c>
      <c r="F169" s="17">
        <v>1160903</v>
      </c>
      <c r="G169" s="27">
        <f>G168*100%</f>
        <v>3091624</v>
      </c>
      <c r="H169" s="27"/>
      <c r="I169" s="27">
        <v>42.036827956989242</v>
      </c>
      <c r="J169" s="27">
        <v>2918.514516129032</v>
      </c>
      <c r="K169" s="27">
        <v>1794.4065188172042</v>
      </c>
      <c r="L169" s="27">
        <f t="shared" si="24"/>
        <v>4754.9578629032258</v>
      </c>
    </row>
    <row r="170" spans="1:12" s="36" customFormat="1">
      <c r="A170" s="23">
        <v>54</v>
      </c>
      <c r="B170" s="24" t="s">
        <v>91</v>
      </c>
      <c r="C170" s="25">
        <v>0</v>
      </c>
      <c r="D170" s="25">
        <v>0</v>
      </c>
      <c r="E170" s="42">
        <v>138636</v>
      </c>
      <c r="F170" s="25">
        <v>195546</v>
      </c>
      <c r="G170" s="25">
        <f>SUM(C170:F170)</f>
        <v>334182</v>
      </c>
      <c r="H170" s="26" t="s">
        <v>205</v>
      </c>
      <c r="I170" s="26" t="s">
        <v>205</v>
      </c>
      <c r="J170" s="26">
        <v>214.28951612903225</v>
      </c>
      <c r="K170" s="26">
        <v>302.25524193548381</v>
      </c>
      <c r="L170" s="26">
        <f t="shared" si="24"/>
        <v>516.54475806451603</v>
      </c>
    </row>
    <row r="171" spans="1:12" s="36" customFormat="1">
      <c r="A171" s="35"/>
      <c r="B171" s="35" t="s">
        <v>174</v>
      </c>
      <c r="C171" s="17"/>
      <c r="D171" s="17"/>
      <c r="E171" s="17">
        <v>138636</v>
      </c>
      <c r="F171" s="17">
        <v>195546</v>
      </c>
      <c r="G171" s="27">
        <f>G170</f>
        <v>334182</v>
      </c>
      <c r="H171" s="27"/>
      <c r="I171" s="27"/>
      <c r="J171" s="27">
        <v>214.28951612903225</v>
      </c>
      <c r="K171" s="27">
        <v>302.25524193548381</v>
      </c>
      <c r="L171" s="27">
        <f t="shared" si="24"/>
        <v>516.54475806451603</v>
      </c>
    </row>
    <row r="172" spans="1:12" s="36" customFormat="1">
      <c r="A172" s="23">
        <v>55</v>
      </c>
      <c r="B172" s="24" t="s">
        <v>93</v>
      </c>
      <c r="C172" s="25">
        <v>654512</v>
      </c>
      <c r="D172" s="25">
        <v>0</v>
      </c>
      <c r="E172" s="42">
        <v>5670027</v>
      </c>
      <c r="F172" s="25">
        <v>1205882.49</v>
      </c>
      <c r="G172" s="25">
        <f>SUM(C172:F172)</f>
        <v>7530421.4900000002</v>
      </c>
      <c r="H172" s="26">
        <v>1011.6784946236559</v>
      </c>
      <c r="I172" s="26" t="s">
        <v>205</v>
      </c>
      <c r="J172" s="26">
        <v>8764.1546370967735</v>
      </c>
      <c r="K172" s="26">
        <v>1863.9312681451613</v>
      </c>
      <c r="L172" s="26">
        <f t="shared" si="24"/>
        <v>11639.764399865591</v>
      </c>
    </row>
    <row r="173" spans="1:12" s="36" customFormat="1">
      <c r="A173" s="35"/>
      <c r="B173" s="35" t="s">
        <v>175</v>
      </c>
      <c r="C173" s="17">
        <v>654512</v>
      </c>
      <c r="D173" s="17">
        <v>0</v>
      </c>
      <c r="E173" s="17">
        <v>5670027</v>
      </c>
      <c r="F173" s="17">
        <v>1205882.49</v>
      </c>
      <c r="G173" s="27">
        <f>G172*100%</f>
        <v>7530421.4900000002</v>
      </c>
      <c r="H173" s="27">
        <v>1011.6784946236559</v>
      </c>
      <c r="I173" s="27"/>
      <c r="J173" s="27">
        <v>8764.1546370967735</v>
      </c>
      <c r="K173" s="27">
        <v>1863.9312681451613</v>
      </c>
      <c r="L173" s="27">
        <f t="shared" si="24"/>
        <v>11639.764399865591</v>
      </c>
    </row>
    <row r="174" spans="1:12" s="36" customFormat="1">
      <c r="A174" s="23">
        <v>56</v>
      </c>
      <c r="B174" s="24" t="s">
        <v>94</v>
      </c>
      <c r="C174" s="25">
        <v>713885</v>
      </c>
      <c r="D174" s="25">
        <v>0</v>
      </c>
      <c r="E174" s="25">
        <v>2275937</v>
      </c>
      <c r="F174" s="25">
        <v>2463465</v>
      </c>
      <c r="G174" s="25">
        <f t="shared" ref="G174:G202" si="25">SUM(C174:F174)</f>
        <v>5453287</v>
      </c>
      <c r="H174" s="26">
        <v>1103.4512768817203</v>
      </c>
      <c r="I174" s="26" t="s">
        <v>205</v>
      </c>
      <c r="J174" s="26">
        <v>3517.9133736559138</v>
      </c>
      <c r="K174" s="26">
        <v>3807.7752016129029</v>
      </c>
      <c r="L174" s="26">
        <f t="shared" si="24"/>
        <v>8429.139852150538</v>
      </c>
    </row>
    <row r="175" spans="1:12" s="36" customFormat="1">
      <c r="A175" s="35"/>
      <c r="B175" s="35" t="s">
        <v>176</v>
      </c>
      <c r="C175" s="17">
        <v>713885</v>
      </c>
      <c r="D175" s="17"/>
      <c r="E175" s="17">
        <v>1913380</v>
      </c>
      <c r="F175" s="17">
        <v>2181575</v>
      </c>
      <c r="G175" s="27">
        <f>SUM(C175:F175)</f>
        <v>4808840</v>
      </c>
      <c r="H175" s="27">
        <v>1103.4512768817203</v>
      </c>
      <c r="I175" s="27"/>
      <c r="J175" s="27">
        <v>2957.50940860215</v>
      </c>
      <c r="K175" s="27">
        <v>3372.0581317204301</v>
      </c>
      <c r="L175" s="27">
        <f t="shared" si="24"/>
        <v>7433.0188172042999</v>
      </c>
    </row>
    <row r="176" spans="1:12" s="36" customFormat="1">
      <c r="A176" s="35"/>
      <c r="B176" s="35" t="s">
        <v>177</v>
      </c>
      <c r="C176" s="17"/>
      <c r="D176" s="17"/>
      <c r="E176" s="17">
        <v>362557</v>
      </c>
      <c r="F176" s="17">
        <v>222466</v>
      </c>
      <c r="G176" s="27">
        <f t="shared" si="25"/>
        <v>585023</v>
      </c>
      <c r="H176" s="27"/>
      <c r="I176" s="27"/>
      <c r="J176" s="27">
        <v>560.40396505376339</v>
      </c>
      <c r="K176" s="27">
        <v>343.86545698924726</v>
      </c>
      <c r="L176" s="27">
        <f t="shared" si="24"/>
        <v>904.26942204301065</v>
      </c>
    </row>
    <row r="177" spans="1:12" s="36" customFormat="1">
      <c r="A177" s="35"/>
      <c r="B177" s="35" t="s">
        <v>178</v>
      </c>
      <c r="C177" s="17"/>
      <c r="D177" s="17"/>
      <c r="E177" s="17"/>
      <c r="F177" s="17">
        <v>59424</v>
      </c>
      <c r="G177" s="27">
        <f t="shared" si="25"/>
        <v>59424</v>
      </c>
      <c r="H177" s="27"/>
      <c r="I177" s="27"/>
      <c r="J177" s="27"/>
      <c r="K177" s="27">
        <v>91.851612903225799</v>
      </c>
      <c r="L177" s="27">
        <f t="shared" si="24"/>
        <v>91.851612903225799</v>
      </c>
    </row>
    <row r="178" spans="1:12" s="36" customFormat="1">
      <c r="A178" s="23">
        <v>57</v>
      </c>
      <c r="B178" s="24" t="s">
        <v>96</v>
      </c>
      <c r="C178" s="25">
        <v>736665</v>
      </c>
      <c r="D178" s="25">
        <v>0</v>
      </c>
      <c r="E178" s="25">
        <v>1865593</v>
      </c>
      <c r="F178" s="25">
        <v>1508355</v>
      </c>
      <c r="G178" s="25">
        <f t="shared" si="25"/>
        <v>4110613</v>
      </c>
      <c r="H178" s="26">
        <v>1138.6622983870966</v>
      </c>
      <c r="I178" s="26" t="s">
        <v>205</v>
      </c>
      <c r="J178" s="26">
        <v>2883.6450940860213</v>
      </c>
      <c r="K178" s="26">
        <v>2331.4627016129029</v>
      </c>
      <c r="L178" s="26">
        <f t="shared" si="24"/>
        <v>6353.7700940860213</v>
      </c>
    </row>
    <row r="179" spans="1:12" s="36" customFormat="1">
      <c r="A179" s="35"/>
      <c r="B179" s="35" t="s">
        <v>179</v>
      </c>
      <c r="C179" s="17">
        <v>736665</v>
      </c>
      <c r="D179" s="17"/>
      <c r="E179" s="17">
        <v>1865593</v>
      </c>
      <c r="F179" s="17">
        <v>1508355</v>
      </c>
      <c r="G179" s="27">
        <f t="shared" si="25"/>
        <v>4110613</v>
      </c>
      <c r="H179" s="27">
        <v>1138.6622983870966</v>
      </c>
      <c r="I179" s="27"/>
      <c r="J179" s="27">
        <v>2883.6450940860213</v>
      </c>
      <c r="K179" s="27">
        <v>2331.4627016129029</v>
      </c>
      <c r="L179" s="27">
        <f t="shared" si="24"/>
        <v>6353.7700940860213</v>
      </c>
    </row>
    <row r="180" spans="1:12" s="36" customFormat="1">
      <c r="A180" s="23">
        <v>58</v>
      </c>
      <c r="B180" s="24" t="s">
        <v>97</v>
      </c>
      <c r="C180" s="25">
        <v>147053</v>
      </c>
      <c r="D180" s="25">
        <v>0</v>
      </c>
      <c r="E180" s="25">
        <v>1889461</v>
      </c>
      <c r="F180" s="25">
        <v>949540</v>
      </c>
      <c r="G180" s="25">
        <f t="shared" si="25"/>
        <v>2986054</v>
      </c>
      <c r="H180" s="26">
        <v>227.29966397849461</v>
      </c>
      <c r="I180" s="26" t="s">
        <v>205</v>
      </c>
      <c r="J180" s="26">
        <v>2920.537836021505</v>
      </c>
      <c r="K180" s="26">
        <v>1467.7029569892472</v>
      </c>
      <c r="L180" s="26">
        <f t="shared" si="24"/>
        <v>4615.5404569892471</v>
      </c>
    </row>
    <row r="181" spans="1:12" s="36" customFormat="1">
      <c r="A181" s="35"/>
      <c r="B181" s="35" t="s">
        <v>180</v>
      </c>
      <c r="C181" s="17"/>
      <c r="D181" s="17"/>
      <c r="E181" s="17">
        <v>317114</v>
      </c>
      <c r="F181" s="17">
        <v>201430</v>
      </c>
      <c r="G181" s="27">
        <f t="shared" si="25"/>
        <v>518544</v>
      </c>
      <c r="H181" s="27"/>
      <c r="I181" s="27"/>
      <c r="J181" s="27">
        <v>490.16276881720427</v>
      </c>
      <c r="K181" s="27">
        <v>311.35013440860212</v>
      </c>
      <c r="L181" s="27">
        <f t="shared" si="24"/>
        <v>801.51290322580644</v>
      </c>
    </row>
    <row r="182" spans="1:12" s="36" customFormat="1">
      <c r="A182" s="35"/>
      <c r="B182" s="35" t="s">
        <v>181</v>
      </c>
      <c r="C182" s="17"/>
      <c r="D182" s="17"/>
      <c r="E182" s="17">
        <v>113452</v>
      </c>
      <c r="F182" s="17">
        <v>134275</v>
      </c>
      <c r="G182" s="27">
        <f t="shared" si="25"/>
        <v>247727</v>
      </c>
      <c r="H182" s="27"/>
      <c r="I182" s="27"/>
      <c r="J182" s="27">
        <v>175.36263440860216</v>
      </c>
      <c r="K182" s="27">
        <v>207.54872311827955</v>
      </c>
      <c r="L182" s="27">
        <f t="shared" si="24"/>
        <v>382.91135752688172</v>
      </c>
    </row>
    <row r="183" spans="1:12" s="36" customFormat="1">
      <c r="A183" s="35"/>
      <c r="B183" s="35" t="s">
        <v>182</v>
      </c>
      <c r="C183" s="17"/>
      <c r="D183" s="17"/>
      <c r="E183" s="17">
        <v>37082</v>
      </c>
      <c r="F183" s="17">
        <v>2076</v>
      </c>
      <c r="G183" s="27">
        <f t="shared" si="25"/>
        <v>39158</v>
      </c>
      <c r="H183" s="27"/>
      <c r="I183" s="27"/>
      <c r="J183" s="27">
        <v>57.317607526881716</v>
      </c>
      <c r="K183" s="27">
        <v>3.2088709677419356</v>
      </c>
      <c r="L183" s="27">
        <f t="shared" si="24"/>
        <v>60.526478494623653</v>
      </c>
    </row>
    <row r="184" spans="1:12" s="36" customFormat="1">
      <c r="A184" s="35"/>
      <c r="B184" s="35" t="s">
        <v>211</v>
      </c>
      <c r="C184" s="17"/>
      <c r="D184" s="17"/>
      <c r="E184" s="17">
        <v>1789</v>
      </c>
      <c r="F184" s="17">
        <v>16927</v>
      </c>
      <c r="G184" s="27">
        <f t="shared" si="25"/>
        <v>18716</v>
      </c>
      <c r="H184" s="27"/>
      <c r="I184" s="27"/>
      <c r="J184" s="27"/>
      <c r="K184" s="27">
        <v>26.164045698924728</v>
      </c>
      <c r="L184" s="27">
        <f t="shared" si="24"/>
        <v>26.164045698924728</v>
      </c>
    </row>
    <row r="185" spans="1:12" s="36" customFormat="1">
      <c r="A185" s="35"/>
      <c r="B185" s="35" t="s">
        <v>184</v>
      </c>
      <c r="C185" s="17"/>
      <c r="D185" s="17"/>
      <c r="E185" s="17">
        <v>379138</v>
      </c>
      <c r="F185" s="17"/>
      <c r="G185" s="27">
        <f t="shared" si="25"/>
        <v>379138</v>
      </c>
      <c r="H185" s="27"/>
      <c r="I185" s="27"/>
      <c r="J185" s="27">
        <v>586.03319892473121</v>
      </c>
      <c r="K185" s="27"/>
      <c r="L185" s="27">
        <f t="shared" si="24"/>
        <v>586.03319892473121</v>
      </c>
    </row>
    <row r="186" spans="1:12" s="36" customFormat="1">
      <c r="A186" s="35"/>
      <c r="B186" s="35" t="s">
        <v>185</v>
      </c>
      <c r="C186" s="17">
        <v>147053</v>
      </c>
      <c r="D186" s="17"/>
      <c r="E186" s="17">
        <v>90062</v>
      </c>
      <c r="F186" s="17">
        <v>15089</v>
      </c>
      <c r="G186" s="27">
        <f t="shared" si="25"/>
        <v>252204</v>
      </c>
      <c r="H186" s="27">
        <v>227.29966397849461</v>
      </c>
      <c r="I186" s="27"/>
      <c r="J186" s="27">
        <v>139.20873655913977</v>
      </c>
      <c r="K186" s="27">
        <v>23.323051075268815</v>
      </c>
      <c r="L186" s="27">
        <f t="shared" si="24"/>
        <v>389.83145161290321</v>
      </c>
    </row>
    <row r="187" spans="1:12" s="36" customFormat="1">
      <c r="A187" s="35"/>
      <c r="B187" s="35" t="s">
        <v>186</v>
      </c>
      <c r="C187" s="17"/>
      <c r="D187" s="17"/>
      <c r="E187" s="17">
        <v>655295</v>
      </c>
      <c r="F187" s="17">
        <v>555603</v>
      </c>
      <c r="G187" s="27">
        <f t="shared" si="25"/>
        <v>1210898</v>
      </c>
      <c r="H187" s="27"/>
      <c r="I187" s="27"/>
      <c r="J187" s="27">
        <v>1012.8887768817203</v>
      </c>
      <c r="K187" s="27">
        <v>858.79495967741923</v>
      </c>
      <c r="L187" s="27">
        <f t="shared" si="24"/>
        <v>1871.6837365591396</v>
      </c>
    </row>
    <row r="188" spans="1:12" s="36" customFormat="1">
      <c r="A188" s="35"/>
      <c r="B188" s="35" t="s">
        <v>187</v>
      </c>
      <c r="C188" s="17"/>
      <c r="D188" s="17"/>
      <c r="E188" s="17">
        <v>295529</v>
      </c>
      <c r="F188" s="17">
        <v>24140</v>
      </c>
      <c r="G188" s="27">
        <f t="shared" si="25"/>
        <v>319669</v>
      </c>
      <c r="H188" s="27"/>
      <c r="I188" s="27"/>
      <c r="J188" s="27">
        <v>456.79885752688165</v>
      </c>
      <c r="K188" s="27"/>
      <c r="L188" s="27">
        <f t="shared" si="24"/>
        <v>456.79885752688165</v>
      </c>
    </row>
    <row r="189" spans="1:12" s="36" customFormat="1">
      <c r="A189" s="18">
        <v>59</v>
      </c>
      <c r="B189" s="44" t="s">
        <v>99</v>
      </c>
      <c r="C189" s="20">
        <v>9079</v>
      </c>
      <c r="D189" s="20">
        <v>53383</v>
      </c>
      <c r="E189" s="20">
        <v>3587108</v>
      </c>
      <c r="F189" s="20">
        <v>847274</v>
      </c>
      <c r="G189" s="20">
        <f t="shared" si="25"/>
        <v>4496844</v>
      </c>
      <c r="H189" s="21">
        <v>14.033400537634408</v>
      </c>
      <c r="I189" s="21">
        <v>82.514045698924718</v>
      </c>
      <c r="J189" s="21">
        <v>5544.588978494623</v>
      </c>
      <c r="K189" s="21">
        <v>1309.630510752688</v>
      </c>
      <c r="L189" s="21">
        <f t="shared" si="24"/>
        <v>6950.7669354838699</v>
      </c>
    </row>
    <row r="190" spans="1:12" s="36" customFormat="1">
      <c r="A190" s="35"/>
      <c r="B190" s="35" t="s">
        <v>188</v>
      </c>
      <c r="C190" s="17"/>
      <c r="D190" s="17"/>
      <c r="E190" s="17">
        <v>1072424</v>
      </c>
      <c r="F190" s="17">
        <v>380588</v>
      </c>
      <c r="G190" s="27">
        <f t="shared" si="25"/>
        <v>1453012</v>
      </c>
      <c r="H190" s="27"/>
      <c r="I190" s="27"/>
      <c r="J190" s="27">
        <v>1657.6446236559138</v>
      </c>
      <c r="K190" s="27">
        <v>588.27446236559138</v>
      </c>
      <c r="L190" s="27">
        <f t="shared" si="24"/>
        <v>2245.9190860215053</v>
      </c>
    </row>
    <row r="191" spans="1:12" s="36" customFormat="1">
      <c r="A191" s="35"/>
      <c r="B191" s="35" t="s">
        <v>189</v>
      </c>
      <c r="C191" s="17"/>
      <c r="D191" s="17"/>
      <c r="E191" s="17">
        <v>848272</v>
      </c>
      <c r="F191" s="17">
        <v>53672</v>
      </c>
      <c r="G191" s="27">
        <f t="shared" si="25"/>
        <v>901944</v>
      </c>
      <c r="H191" s="27"/>
      <c r="I191" s="27"/>
      <c r="J191" s="27">
        <v>1311.17311827957</v>
      </c>
      <c r="K191" s="27">
        <v>82.960752688172036</v>
      </c>
      <c r="L191" s="27">
        <f t="shared" si="24"/>
        <v>1394.133870967742</v>
      </c>
    </row>
    <row r="192" spans="1:12" s="36" customFormat="1">
      <c r="A192" s="35"/>
      <c r="B192" s="35" t="s">
        <v>190</v>
      </c>
      <c r="C192" s="17"/>
      <c r="D192" s="17">
        <v>53383</v>
      </c>
      <c r="E192" s="17">
        <v>497374</v>
      </c>
      <c r="F192" s="17">
        <v>172467</v>
      </c>
      <c r="G192" s="27">
        <f t="shared" si="25"/>
        <v>723224</v>
      </c>
      <c r="H192" s="27"/>
      <c r="I192" s="27">
        <v>82.514045698924718</v>
      </c>
      <c r="J192" s="27">
        <v>768.79045698924722</v>
      </c>
      <c r="K192" s="27">
        <v>266.58205645161286</v>
      </c>
      <c r="L192" s="27">
        <f t="shared" si="24"/>
        <v>1117.8865591397848</v>
      </c>
    </row>
    <row r="193" spans="1:13" s="36" customFormat="1">
      <c r="A193" s="35"/>
      <c r="B193" s="35" t="s">
        <v>191</v>
      </c>
      <c r="C193" s="17"/>
      <c r="D193" s="17"/>
      <c r="E193" s="17">
        <v>275339</v>
      </c>
      <c r="F193" s="17">
        <v>32773</v>
      </c>
      <c r="G193" s="27">
        <f t="shared" si="25"/>
        <v>308112</v>
      </c>
      <c r="H193" s="27"/>
      <c r="I193" s="27"/>
      <c r="J193" s="27">
        <v>425.59119623655909</v>
      </c>
      <c r="K193" s="27">
        <v>50.657190860215046</v>
      </c>
      <c r="L193" s="27">
        <f t="shared" si="24"/>
        <v>476.24838709677414</v>
      </c>
    </row>
    <row r="194" spans="1:13" s="36" customFormat="1">
      <c r="A194" s="35"/>
      <c r="B194" s="35" t="s">
        <v>192</v>
      </c>
      <c r="C194" s="17"/>
      <c r="D194" s="17"/>
      <c r="E194" s="17"/>
      <c r="F194" s="17">
        <v>13106</v>
      </c>
      <c r="G194" s="27">
        <f t="shared" si="25"/>
        <v>13106</v>
      </c>
      <c r="H194" s="27"/>
      <c r="I194" s="27"/>
      <c r="J194" s="27"/>
      <c r="K194" s="27">
        <v>20.257930107526882</v>
      </c>
      <c r="L194" s="27">
        <f t="shared" si="24"/>
        <v>20.257930107526882</v>
      </c>
    </row>
    <row r="195" spans="1:13" s="36" customFormat="1" ht="30">
      <c r="A195" s="35"/>
      <c r="B195" s="38" t="s">
        <v>193</v>
      </c>
      <c r="C195" s="17"/>
      <c r="D195" s="17"/>
      <c r="E195" s="17">
        <v>164698</v>
      </c>
      <c r="F195" s="17"/>
      <c r="G195" s="27">
        <f t="shared" si="25"/>
        <v>164698</v>
      </c>
      <c r="H195" s="27"/>
      <c r="I195" s="27"/>
      <c r="J195" s="27">
        <v>254.57352150537633</v>
      </c>
      <c r="K195" s="27"/>
      <c r="L195" s="27">
        <f t="shared" si="24"/>
        <v>254.57352150537633</v>
      </c>
    </row>
    <row r="196" spans="1:13" s="36" customFormat="1">
      <c r="A196" s="35"/>
      <c r="B196" s="35" t="s">
        <v>194</v>
      </c>
      <c r="C196" s="17"/>
      <c r="D196" s="17"/>
      <c r="E196" s="17">
        <v>678197</v>
      </c>
      <c r="F196" s="17">
        <v>181514</v>
      </c>
      <c r="G196" s="27">
        <f t="shared" si="25"/>
        <v>859711</v>
      </c>
      <c r="H196" s="27"/>
      <c r="I196" s="27"/>
      <c r="J196" s="27">
        <v>1048.2883736559138</v>
      </c>
      <c r="K196" s="27">
        <v>280.56599462365591</v>
      </c>
      <c r="L196" s="27">
        <f t="shared" si="24"/>
        <v>1328.8543682795698</v>
      </c>
    </row>
    <row r="197" spans="1:13" s="36" customFormat="1">
      <c r="A197" s="35"/>
      <c r="B197" s="35" t="s">
        <v>195</v>
      </c>
      <c r="C197" s="17"/>
      <c r="D197" s="17"/>
      <c r="E197" s="17">
        <v>18197</v>
      </c>
      <c r="F197" s="17"/>
      <c r="G197" s="27">
        <f t="shared" si="25"/>
        <v>18197</v>
      </c>
      <c r="H197" s="27"/>
      <c r="I197" s="27"/>
      <c r="J197" s="27">
        <v>28.127083333333331</v>
      </c>
      <c r="K197" s="27"/>
      <c r="L197" s="27">
        <f t="shared" si="24"/>
        <v>28.127083333333331</v>
      </c>
    </row>
    <row r="198" spans="1:13" s="36" customFormat="1">
      <c r="A198" s="35"/>
      <c r="B198" s="35" t="s">
        <v>196</v>
      </c>
      <c r="C198" s="17"/>
      <c r="D198" s="17"/>
      <c r="E198" s="17">
        <v>32607</v>
      </c>
      <c r="F198" s="17">
        <v>13154</v>
      </c>
      <c r="G198" s="27">
        <f t="shared" si="25"/>
        <v>45761</v>
      </c>
      <c r="H198" s="27"/>
      <c r="I198" s="27"/>
      <c r="J198" s="27">
        <v>50.400604838709675</v>
      </c>
      <c r="K198" s="27">
        <v>20.332123655913975</v>
      </c>
      <c r="L198" s="27">
        <f t="shared" si="24"/>
        <v>70.732728494623643</v>
      </c>
    </row>
    <row r="199" spans="1:13" s="36" customFormat="1">
      <c r="A199" s="45">
        <v>60</v>
      </c>
      <c r="B199" s="46" t="s">
        <v>100</v>
      </c>
      <c r="C199" s="47">
        <v>111883</v>
      </c>
      <c r="D199" s="47">
        <v>0</v>
      </c>
      <c r="E199" s="47">
        <v>3268690</v>
      </c>
      <c r="F199" s="47">
        <v>2323646</v>
      </c>
      <c r="G199" s="47">
        <f t="shared" si="25"/>
        <v>5704219</v>
      </c>
      <c r="H199" s="48">
        <v>172.9374327956989</v>
      </c>
      <c r="I199" s="48" t="s">
        <v>205</v>
      </c>
      <c r="J199" s="48">
        <v>5052.4106182795695</v>
      </c>
      <c r="K199" s="48">
        <v>3591.6571236559139</v>
      </c>
      <c r="L199" s="48">
        <f t="shared" si="24"/>
        <v>8817.0051747311827</v>
      </c>
    </row>
    <row r="200" spans="1:13" s="36" customFormat="1">
      <c r="A200" s="49"/>
      <c r="B200" s="50" t="s">
        <v>197</v>
      </c>
      <c r="C200" s="51"/>
      <c r="D200" s="51">
        <v>0</v>
      </c>
      <c r="E200" s="51">
        <v>2258439</v>
      </c>
      <c r="F200" s="51">
        <v>1547681</v>
      </c>
      <c r="G200" s="51">
        <f t="shared" si="25"/>
        <v>3806120</v>
      </c>
      <c r="H200" s="52"/>
      <c r="I200" s="52" t="s">
        <v>205</v>
      </c>
      <c r="J200" s="52">
        <v>3490.8667338709674</v>
      </c>
      <c r="K200" s="52">
        <v>2392.2488575268812</v>
      </c>
      <c r="L200" s="52">
        <f t="shared" si="24"/>
        <v>5883.1155913978491</v>
      </c>
    </row>
    <row r="201" spans="1:13" s="36" customFormat="1">
      <c r="A201" s="49"/>
      <c r="B201" s="50" t="s">
        <v>198</v>
      </c>
      <c r="C201" s="51">
        <v>111883</v>
      </c>
      <c r="D201" s="51"/>
      <c r="E201" s="51">
        <v>1010251</v>
      </c>
      <c r="F201" s="51">
        <v>775965</v>
      </c>
      <c r="G201" s="51">
        <f t="shared" si="25"/>
        <v>1898099</v>
      </c>
      <c r="H201" s="52">
        <v>172.9374327956989</v>
      </c>
      <c r="I201" s="52"/>
      <c r="J201" s="52">
        <v>1561.543884408602</v>
      </c>
      <c r="K201" s="52">
        <v>1199.408266129032</v>
      </c>
      <c r="L201" s="52">
        <f t="shared" si="24"/>
        <v>2933.8895833333327</v>
      </c>
    </row>
    <row r="202" spans="1:13" s="36" customFormat="1">
      <c r="A202" s="53">
        <v>61</v>
      </c>
      <c r="B202" s="54" t="s">
        <v>102</v>
      </c>
      <c r="C202" s="55">
        <v>519324</v>
      </c>
      <c r="D202" s="55">
        <v>0</v>
      </c>
      <c r="E202" s="55">
        <v>812798</v>
      </c>
      <c r="F202" s="55">
        <v>875920</v>
      </c>
      <c r="G202" s="55">
        <f t="shared" si="25"/>
        <v>2208042</v>
      </c>
      <c r="H202" s="56">
        <v>802.71854838709669</v>
      </c>
      <c r="I202" s="56" t="s">
        <v>205</v>
      </c>
      <c r="J202" s="56">
        <v>1256.3409946236559</v>
      </c>
      <c r="K202" s="56">
        <v>1353.9086021505375</v>
      </c>
      <c r="L202" s="56">
        <f t="shared" si="24"/>
        <v>3412.9681451612896</v>
      </c>
    </row>
    <row r="203" spans="1:13" s="36" customFormat="1">
      <c r="A203" s="57"/>
      <c r="B203" s="58" t="s">
        <v>199</v>
      </c>
      <c r="C203" s="59">
        <v>519324</v>
      </c>
      <c r="D203" s="59"/>
      <c r="E203" s="59">
        <v>89407.78</v>
      </c>
      <c r="F203" s="59">
        <v>105110.39999999999</v>
      </c>
      <c r="G203" s="59">
        <f>SUM(C203:F203)</f>
        <v>713842.18</v>
      </c>
      <c r="H203" s="9">
        <v>802.71854838709669</v>
      </c>
      <c r="I203" s="9"/>
      <c r="J203" s="9">
        <v>138.19750940860214</v>
      </c>
      <c r="K203" s="9">
        <v>162.46903225806452</v>
      </c>
      <c r="L203" s="9">
        <f t="shared" si="24"/>
        <v>1103.3850900537634</v>
      </c>
    </row>
    <row r="204" spans="1:13" s="36" customFormat="1">
      <c r="A204" s="60"/>
      <c r="B204" s="58" t="s">
        <v>200</v>
      </c>
      <c r="C204" s="61"/>
      <c r="D204" s="61"/>
      <c r="E204" s="61">
        <v>723390.22</v>
      </c>
      <c r="F204" s="61">
        <v>770809.6</v>
      </c>
      <c r="G204" s="59">
        <f>SUM(C204:F204)</f>
        <v>1494199.8199999998</v>
      </c>
      <c r="H204" s="62"/>
      <c r="I204" s="62"/>
      <c r="J204" s="62">
        <v>1118.1434852150537</v>
      </c>
      <c r="K204" s="62">
        <v>1191.4395698924729</v>
      </c>
      <c r="L204" s="9">
        <f t="shared" si="24"/>
        <v>2309.5830551075269</v>
      </c>
    </row>
    <row r="205" spans="1:13" s="36" customFormat="1">
      <c r="A205" s="63">
        <v>62</v>
      </c>
      <c r="B205" s="64" t="s">
        <v>103</v>
      </c>
      <c r="C205" s="65">
        <v>1877131</v>
      </c>
      <c r="D205" s="65">
        <v>0</v>
      </c>
      <c r="E205" s="65">
        <v>3319442</v>
      </c>
      <c r="F205" s="65">
        <v>2245700</v>
      </c>
      <c r="G205" s="65">
        <f>SUM(C205:F205)</f>
        <v>7442273</v>
      </c>
      <c r="H205" s="13">
        <v>2901.4793682795694</v>
      </c>
      <c r="I205" s="13" t="s">
        <v>205</v>
      </c>
      <c r="J205" s="13">
        <v>5130.857930107526</v>
      </c>
      <c r="K205" s="13">
        <v>3471.1760752688169</v>
      </c>
      <c r="L205" s="13">
        <f t="shared" si="24"/>
        <v>11503.513373655913</v>
      </c>
      <c r="M205" s="1"/>
    </row>
    <row r="206" spans="1:13">
      <c r="A206" s="66"/>
      <c r="B206" s="67" t="s">
        <v>201</v>
      </c>
      <c r="C206" s="68">
        <v>1877131</v>
      </c>
      <c r="D206" s="68">
        <v>0</v>
      </c>
      <c r="E206" s="68">
        <v>3319442</v>
      </c>
      <c r="F206" s="68">
        <v>2245700</v>
      </c>
      <c r="G206" s="68">
        <f>SUM(C206:F206)</f>
        <v>7442273</v>
      </c>
      <c r="H206" s="31">
        <v>2901.4793682795694</v>
      </c>
      <c r="I206" s="31" t="s">
        <v>205</v>
      </c>
      <c r="J206" s="31">
        <v>5130.857930107526</v>
      </c>
      <c r="K206" s="31">
        <v>3471.1760752688169</v>
      </c>
      <c r="L206" s="31">
        <f t="shared" si="24"/>
        <v>11503.513373655913</v>
      </c>
    </row>
    <row r="207" spans="1:13">
      <c r="B207" s="69" t="s">
        <v>105</v>
      </c>
      <c r="C207" s="70">
        <f>C7+C9+C11+C16+C19+C22+C27+C33+C35+C37+C40+C42+C45+C47+C49+C56+C58+C60+C62+C66+C68+C71+C74+C76+C79+C81+C88+C95+C97+C100+C102+C104+C106+C112+C114+C116+C119+C121+C123+C131+C133+C135+C137+C140+C142+C149+C153+C155+C157+C166+C168+C170+C172+C174+C178+C180+C189+C199+C202+C205+C110+C108</f>
        <v>27417974</v>
      </c>
      <c r="D207" s="70">
        <f t="shared" ref="D207:F207" si="26">D7+D9+D11+D16+D19+D22+D27+D33+D35+D37+D40+D42+D45+D47+D49+D56+D58+D60+D62+D66+D68+D71+D74+D76+D79+D81+D88+D95+D97+D100+D102+D104+D106+D112+D114+D116+D119+D121+D123+D131+D133+D135+D137+D140+D142+D149+D153+D155+D157+D166+D168+D170+D172+D174+D178+D180+D189+D199+D202+D205+D110+D108</f>
        <v>8180113</v>
      </c>
      <c r="E207" s="70">
        <f t="shared" si="26"/>
        <v>155774866.94531602</v>
      </c>
      <c r="F207" s="70">
        <f t="shared" si="26"/>
        <v>79966782.946400002</v>
      </c>
      <c r="G207" s="70">
        <f>G7+G9+G11+G16+G19+G22+G27+G33+G35+G37+G40+G42+G45+G47+G49+G56+G58+G60+G62+G66+G68+G71+G74+G76+G79+G81+G88+G95+G97+G100+G102+G104+G106+G112+G114+G116+G119+G121+G123+G131+G133+G135+G137+G140+G142+G149+G153+G155+G157+G166+G168+G170+G172+G174+G178+G180+G189+G199+G202+G205+G110+G108</f>
        <v>271339736.891716</v>
      </c>
      <c r="H207" s="70">
        <f t="shared" ref="H207:I207" si="27">H7+H9+H11+H16+H19+H22+H27+H33+H35+H37+H40+H42+H45+H47+H49+H56+H58+H60+H62+H66+H68+H71+H74+H76+H79+H81+H88+H95+H97+H100+H102+H104+H106+H112+H114+H116+H119+H121+H123+H131+H133+H135+H137+H140+H142+H149+H153+H155+H157+H166+H168+H170+H172+H174+H178+H180+H189+H199+H202+H205+H110+H108</f>
        <v>42379.932930107541</v>
      </c>
      <c r="I207" s="70">
        <f t="shared" si="27"/>
        <v>12643.991868279571</v>
      </c>
      <c r="J207" s="70">
        <f>J7+J9+J11+J16+J19+J22+J27+J33+J35+J37+J40+J42+J45+J47+J49+J56+J58+J60+J62+J66+J68+J71+J74+J76+J79+J81+J88+J95+J97+J100+J102+J104+J106+J112+J114+J116+J119+J121+J123+J131+J133+J135+J137+J140+J142+J149+J153+J155+J157+J166+J168+J170+J172+J174+J178+J180+J189+J199+J202+J205+J110+J108</f>
        <v>240781.04433751799</v>
      </c>
      <c r="K207" s="70">
        <f t="shared" ref="K207:L207" si="28">K7+K9+K11+K16+K19+K22+K27+K33+K35+K37+K40+K42+K45+K47+K49+K56+K58+K60+K62+K66+K68+K71+K74+K76+K79+K81+K88+K95+K97+K100+K102+K104+K106+K112+K114+K116+K119+K121+K123+K131+K133+K135+K137+K140+K142+K149+K153+K155+K157+K166+K168+K170+K172+K174+K178+K180+K189+K199+K202+K205+K110+K108</f>
        <v>123604.57041446237</v>
      </c>
      <c r="L207" s="70">
        <f t="shared" si="28"/>
        <v>419409.53955036745</v>
      </c>
    </row>
    <row r="208" spans="1:13">
      <c r="C208" s="2" t="s">
        <v>202</v>
      </c>
    </row>
    <row r="210" spans="3:13"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</row>
    <row r="211" spans="3:13">
      <c r="C211" s="1"/>
      <c r="D211" s="1"/>
      <c r="E211" s="1"/>
      <c r="F211" s="1"/>
    </row>
    <row r="212" spans="3:13">
      <c r="C212" s="1"/>
      <c r="D212" s="1"/>
      <c r="E212" s="1"/>
      <c r="F212" s="1"/>
    </row>
    <row r="213" spans="3:13">
      <c r="C213" s="1"/>
      <c r="D213" s="1"/>
      <c r="E213" s="1"/>
      <c r="F213" s="1"/>
    </row>
    <row r="214" spans="3:13">
      <c r="C214" s="1"/>
      <c r="D214" s="1"/>
      <c r="E214" s="1"/>
      <c r="F214" s="1"/>
    </row>
    <row r="215" spans="3:13">
      <c r="C215" s="1"/>
      <c r="D215" s="1"/>
      <c r="E215" s="1"/>
      <c r="F215" s="1"/>
    </row>
    <row r="216" spans="3:13">
      <c r="C216" s="1"/>
      <c r="D216" s="1"/>
      <c r="E216" s="1"/>
      <c r="F216" s="1"/>
    </row>
    <row r="217" spans="3:13">
      <c r="C217" s="1"/>
      <c r="D217" s="1"/>
      <c r="E217" s="1"/>
      <c r="F217" s="1"/>
    </row>
    <row r="219" spans="3:13">
      <c r="C219" s="1"/>
      <c r="D219" s="1"/>
      <c r="E219" s="1"/>
      <c r="F219" s="1"/>
    </row>
    <row r="220" spans="3:13">
      <c r="C220" s="1"/>
      <c r="D220" s="1"/>
      <c r="E220" s="1"/>
      <c r="F220" s="1"/>
    </row>
    <row r="221" spans="3:13">
      <c r="C221" s="1"/>
      <c r="D221" s="1"/>
      <c r="E221" s="1"/>
      <c r="F221" s="1"/>
    </row>
    <row r="222" spans="3:13">
      <c r="C222" s="1"/>
      <c r="D222" s="1"/>
      <c r="E222" s="1"/>
      <c r="F222" s="1"/>
    </row>
  </sheetData>
  <sheetProtection selectLockedCells="1" selectUnlockedCells="1"/>
  <mergeCells count="6">
    <mergeCell ref="B1:L1"/>
    <mergeCell ref="B2:L2"/>
    <mergeCell ref="A4:A6"/>
    <mergeCell ref="B4:B6"/>
    <mergeCell ref="C4:G5"/>
    <mergeCell ref="H4:L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2"/>
  <sheetViews>
    <sheetView zoomScale="90" zoomScaleNormal="90" workbookViewId="0">
      <pane xSplit="1" ySplit="6" topLeftCell="B190" activePane="bottomRight" state="frozen"/>
      <selection pane="topRight" activeCell="I1" sqref="I1"/>
      <selection pane="bottomLeft" activeCell="A29" sqref="A29"/>
      <selection pane="bottomRight" activeCell="O205" sqref="O205"/>
    </sheetView>
  </sheetViews>
  <sheetFormatPr defaultColWidth="9" defaultRowHeight="15"/>
  <cols>
    <col min="1" max="1" width="4.5703125" style="1" customWidth="1"/>
    <col min="2" max="2" width="49.42578125" style="1" customWidth="1"/>
    <col min="3" max="6" width="12.5703125" style="2" customWidth="1"/>
    <col min="7" max="12" width="12.5703125" style="1" customWidth="1"/>
    <col min="13" max="16384" width="9" style="1"/>
  </cols>
  <sheetData>
    <row r="1" spans="1:13" ht="15.7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3"/>
    </row>
    <row r="2" spans="1:13" ht="15.75">
      <c r="B2" s="101" t="s">
        <v>221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3"/>
    </row>
    <row r="3" spans="1:13">
      <c r="C3" s="4" t="s">
        <v>1</v>
      </c>
      <c r="D3" s="5"/>
      <c r="E3" s="5"/>
      <c r="F3" s="5"/>
      <c r="G3" s="5"/>
      <c r="H3" s="6"/>
      <c r="M3" s="7"/>
    </row>
    <row r="4" spans="1:13" ht="15" customHeight="1">
      <c r="A4" s="102" t="s">
        <v>2</v>
      </c>
      <c r="B4" s="103" t="s">
        <v>3</v>
      </c>
      <c r="C4" s="104" t="s">
        <v>4</v>
      </c>
      <c r="D4" s="104"/>
      <c r="E4" s="104"/>
      <c r="F4" s="104"/>
      <c r="G4" s="104"/>
      <c r="H4" s="104" t="s">
        <v>5</v>
      </c>
      <c r="I4" s="104"/>
      <c r="J4" s="104"/>
      <c r="K4" s="104"/>
      <c r="L4" s="104"/>
    </row>
    <row r="5" spans="1:13">
      <c r="A5" s="102"/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3">
      <c r="A6" s="102"/>
      <c r="B6" s="103"/>
      <c r="C6" s="8" t="s">
        <v>6</v>
      </c>
      <c r="D6" s="8" t="s">
        <v>7</v>
      </c>
      <c r="E6" s="8" t="s">
        <v>8</v>
      </c>
      <c r="F6" s="8" t="s">
        <v>9</v>
      </c>
      <c r="G6" s="96" t="s">
        <v>10</v>
      </c>
      <c r="H6" s="96" t="s">
        <v>6</v>
      </c>
      <c r="I6" s="96" t="s">
        <v>7</v>
      </c>
      <c r="J6" s="96" t="s">
        <v>8</v>
      </c>
      <c r="K6" s="96" t="s">
        <v>9</v>
      </c>
      <c r="L6" s="96" t="s">
        <v>10</v>
      </c>
    </row>
    <row r="7" spans="1:13" s="14" customFormat="1">
      <c r="A7" s="10">
        <v>1</v>
      </c>
      <c r="B7" s="11" t="s">
        <v>203</v>
      </c>
      <c r="C7" s="12">
        <v>111371</v>
      </c>
      <c r="D7" s="12">
        <v>0</v>
      </c>
      <c r="E7" s="12">
        <v>133046</v>
      </c>
      <c r="F7" s="12">
        <v>0</v>
      </c>
      <c r="G7" s="12">
        <f>SUM(C7:F7)</f>
        <v>244417</v>
      </c>
      <c r="H7" s="13">
        <v>172.14603494623654</v>
      </c>
      <c r="I7" s="13" t="s">
        <v>205</v>
      </c>
      <c r="J7" s="13">
        <v>205.64905913978492</v>
      </c>
      <c r="K7" s="13" t="s">
        <v>205</v>
      </c>
      <c r="L7" s="13">
        <f>H7+I7+J7+K7</f>
        <v>377.79509408602144</v>
      </c>
    </row>
    <row r="8" spans="1:13" s="14" customFormat="1">
      <c r="A8" s="15"/>
      <c r="B8" s="16" t="s">
        <v>204</v>
      </c>
      <c r="C8" s="17"/>
      <c r="D8" s="17"/>
      <c r="E8" s="17">
        <v>133046</v>
      </c>
      <c r="F8" s="17"/>
      <c r="G8" s="17">
        <f t="shared" ref="G8:L10" si="0">G7</f>
        <v>244417</v>
      </c>
      <c r="H8" s="17"/>
      <c r="I8" s="17"/>
      <c r="J8" s="17">
        <v>205.64905913978492</v>
      </c>
      <c r="K8" s="17"/>
      <c r="L8" s="17">
        <f t="shared" si="0"/>
        <v>377.79509408602144</v>
      </c>
    </row>
    <row r="9" spans="1:13" s="14" customFormat="1">
      <c r="A9" s="10">
        <v>2</v>
      </c>
      <c r="B9" s="11" t="s">
        <v>11</v>
      </c>
      <c r="C9" s="12">
        <v>609344</v>
      </c>
      <c r="D9" s="12">
        <v>3407201</v>
      </c>
      <c r="E9" s="12">
        <v>1567046</v>
      </c>
      <c r="F9" s="12">
        <v>470489</v>
      </c>
      <c r="G9" s="12">
        <f>SUM(C9:F9)</f>
        <v>6054080</v>
      </c>
      <c r="H9" s="13">
        <v>941.86236559139775</v>
      </c>
      <c r="I9" s="13">
        <v>5266.5069220430105</v>
      </c>
      <c r="J9" s="13">
        <v>2422.1813172043007</v>
      </c>
      <c r="K9" s="13">
        <v>727.23434139784945</v>
      </c>
      <c r="L9" s="13">
        <f>H9+I9+J9+K9</f>
        <v>9357.7849462365575</v>
      </c>
    </row>
    <row r="10" spans="1:13" s="14" customFormat="1">
      <c r="A10" s="15"/>
      <c r="B10" s="16" t="s">
        <v>13</v>
      </c>
      <c r="C10" s="17">
        <v>609344</v>
      </c>
      <c r="D10" s="17">
        <v>3407201</v>
      </c>
      <c r="E10" s="17">
        <v>1567046</v>
      </c>
      <c r="F10" s="17">
        <v>470489</v>
      </c>
      <c r="G10" s="17">
        <f t="shared" si="0"/>
        <v>6054080</v>
      </c>
      <c r="H10" s="17">
        <v>941.86236559139775</v>
      </c>
      <c r="I10" s="17"/>
      <c r="J10" s="17">
        <v>2422.1813172043007</v>
      </c>
      <c r="K10" s="17">
        <v>727.23434139784945</v>
      </c>
      <c r="L10" s="17">
        <f t="shared" si="0"/>
        <v>9357.7849462365575</v>
      </c>
    </row>
    <row r="11" spans="1:13" s="14" customFormat="1">
      <c r="A11" s="18">
        <v>3</v>
      </c>
      <c r="B11" s="19" t="s">
        <v>12</v>
      </c>
      <c r="C11" s="20">
        <v>0</v>
      </c>
      <c r="D11" s="20">
        <v>0</v>
      </c>
      <c r="E11" s="20">
        <v>472946</v>
      </c>
      <c r="F11" s="20">
        <v>675255</v>
      </c>
      <c r="G11" s="20">
        <f>SUM(C11:F11)</f>
        <v>1148201</v>
      </c>
      <c r="H11" s="21" t="s">
        <v>205</v>
      </c>
      <c r="I11" s="21" t="s">
        <v>205</v>
      </c>
      <c r="J11" s="21">
        <v>731.03212365591389</v>
      </c>
      <c r="K11" s="21">
        <v>1043.7409274193549</v>
      </c>
      <c r="L11" s="21">
        <f t="shared" ref="L11:L33" si="1">H11+I11+J11+K11</f>
        <v>1774.7730510752688</v>
      </c>
    </row>
    <row r="12" spans="1:13" s="14" customFormat="1">
      <c r="A12" s="16"/>
      <c r="B12" s="16" t="s">
        <v>16</v>
      </c>
      <c r="C12" s="17"/>
      <c r="D12" s="17"/>
      <c r="E12" s="17">
        <v>26012.03</v>
      </c>
      <c r="F12" s="17">
        <v>337627.5</v>
      </c>
      <c r="G12" s="17">
        <f>E12+F12</f>
        <v>363639.53</v>
      </c>
      <c r="H12" s="17"/>
      <c r="I12" s="17"/>
      <c r="J12" s="17">
        <v>40.206766801075261</v>
      </c>
      <c r="K12" s="17">
        <v>521.87046370967744</v>
      </c>
      <c r="L12" s="17">
        <f t="shared" si="1"/>
        <v>562.07723051075266</v>
      </c>
    </row>
    <row r="13" spans="1:13" s="14" customFormat="1">
      <c r="A13" s="16"/>
      <c r="B13" s="16" t="s">
        <v>18</v>
      </c>
      <c r="C13" s="17"/>
      <c r="D13" s="17"/>
      <c r="E13" s="17">
        <v>274308.68</v>
      </c>
      <c r="F13" s="17">
        <v>330874.95</v>
      </c>
      <c r="G13" s="17">
        <f>E13+F13</f>
        <v>605183.63</v>
      </c>
      <c r="H13" s="17"/>
      <c r="I13" s="17"/>
      <c r="J13" s="17">
        <v>423.99863172043007</v>
      </c>
      <c r="K13" s="17">
        <v>511.43305443548383</v>
      </c>
      <c r="L13" s="17">
        <f t="shared" si="1"/>
        <v>935.43168615591389</v>
      </c>
    </row>
    <row r="14" spans="1:13" s="14" customFormat="1">
      <c r="A14" s="16"/>
      <c r="B14" s="16" t="s">
        <v>20</v>
      </c>
      <c r="C14" s="17"/>
      <c r="D14" s="17"/>
      <c r="E14" s="17">
        <v>52024.06</v>
      </c>
      <c r="F14" s="17">
        <v>6752.55</v>
      </c>
      <c r="G14" s="17">
        <f>E14+F14</f>
        <v>58776.61</v>
      </c>
      <c r="H14" s="17"/>
      <c r="I14" s="17"/>
      <c r="J14" s="17">
        <v>80.413533602150522</v>
      </c>
      <c r="K14" s="17">
        <v>10.437409274193548</v>
      </c>
      <c r="L14" s="17">
        <f t="shared" si="1"/>
        <v>90.850942876344078</v>
      </c>
    </row>
    <row r="15" spans="1:13" s="14" customFormat="1">
      <c r="A15" s="22"/>
      <c r="B15" s="22" t="s">
        <v>22</v>
      </c>
      <c r="C15" s="17"/>
      <c r="D15" s="17"/>
      <c r="E15" s="17">
        <v>120601.23</v>
      </c>
      <c r="F15" s="17"/>
      <c r="G15" s="17">
        <f>E15+F15</f>
        <v>120601.23</v>
      </c>
      <c r="H15" s="17"/>
      <c r="I15" s="17"/>
      <c r="J15" s="17">
        <v>186.41319153225805</v>
      </c>
      <c r="K15" s="17"/>
      <c r="L15" s="17">
        <f t="shared" si="1"/>
        <v>186.41319153225805</v>
      </c>
    </row>
    <row r="16" spans="1:13" s="14" customFormat="1">
      <c r="A16" s="23">
        <v>4</v>
      </c>
      <c r="B16" s="24" t="s">
        <v>14</v>
      </c>
      <c r="C16" s="25">
        <v>6006</v>
      </c>
      <c r="D16" s="25">
        <v>0</v>
      </c>
      <c r="E16" s="25">
        <v>1170646</v>
      </c>
      <c r="F16" s="25">
        <v>1284759</v>
      </c>
      <c r="G16" s="25">
        <f>SUM(C16:F16)</f>
        <v>2461411</v>
      </c>
      <c r="H16" s="26">
        <v>9.2834677419354836</v>
      </c>
      <c r="I16" s="26" t="s">
        <v>205</v>
      </c>
      <c r="J16" s="26">
        <v>1809.4662634408601</v>
      </c>
      <c r="K16" s="26">
        <v>1985.8506048387096</v>
      </c>
      <c r="L16" s="26">
        <f t="shared" si="1"/>
        <v>3804.6003360215054</v>
      </c>
    </row>
    <row r="17" spans="1:12" s="14" customFormat="1">
      <c r="A17" s="16"/>
      <c r="B17" s="16" t="s">
        <v>25</v>
      </c>
      <c r="C17" s="17"/>
      <c r="D17" s="17"/>
      <c r="E17" s="17">
        <v>1170646</v>
      </c>
      <c r="F17" s="17">
        <v>1284759</v>
      </c>
      <c r="G17" s="17">
        <f>F17+E17</f>
        <v>2455405</v>
      </c>
      <c r="H17" s="17"/>
      <c r="I17" s="17"/>
      <c r="J17" s="17">
        <v>1809.4662634408601</v>
      </c>
      <c r="K17" s="17">
        <v>1985.8506048387096</v>
      </c>
      <c r="L17" s="17">
        <f t="shared" si="1"/>
        <v>3795.3168682795695</v>
      </c>
    </row>
    <row r="18" spans="1:12" s="14" customFormat="1">
      <c r="A18" s="16"/>
      <c r="B18" s="16" t="s">
        <v>209</v>
      </c>
      <c r="C18" s="17">
        <v>6006</v>
      </c>
      <c r="D18" s="17"/>
      <c r="E18" s="17"/>
      <c r="F18" s="17"/>
      <c r="G18" s="17">
        <f>C18</f>
        <v>6006</v>
      </c>
      <c r="H18" s="17">
        <v>9.2834677419354836</v>
      </c>
      <c r="I18" s="17"/>
      <c r="J18" s="17"/>
      <c r="K18" s="17"/>
      <c r="L18" s="17"/>
    </row>
    <row r="19" spans="1:12" s="14" customFormat="1">
      <c r="A19" s="23">
        <v>5</v>
      </c>
      <c r="B19" s="24" t="s">
        <v>15</v>
      </c>
      <c r="C19" s="25">
        <v>687249</v>
      </c>
      <c r="D19" s="25">
        <v>7700</v>
      </c>
      <c r="E19" s="25">
        <v>2085757</v>
      </c>
      <c r="F19" s="25">
        <v>844836</v>
      </c>
      <c r="G19" s="25">
        <f>SUM(C19:F19)</f>
        <v>3625542</v>
      </c>
      <c r="H19" s="26">
        <v>1062.2800403225806</v>
      </c>
      <c r="I19" s="26">
        <v>11.901881720430106</v>
      </c>
      <c r="J19" s="26">
        <v>3223.9523521505375</v>
      </c>
      <c r="K19" s="26">
        <v>1305.8620967741933</v>
      </c>
      <c r="L19" s="26">
        <f t="shared" si="1"/>
        <v>5603.9963709677413</v>
      </c>
    </row>
    <row r="20" spans="1:12" s="14" customFormat="1">
      <c r="A20" s="16"/>
      <c r="B20" s="16" t="s">
        <v>28</v>
      </c>
      <c r="C20" s="17">
        <v>687249</v>
      </c>
      <c r="D20" s="17">
        <v>7700</v>
      </c>
      <c r="E20" s="17"/>
      <c r="F20" s="17"/>
      <c r="G20" s="17">
        <f>SUM(C20:F20)</f>
        <v>694949</v>
      </c>
      <c r="H20" s="17">
        <v>1062.2800403225806</v>
      </c>
      <c r="I20" s="17"/>
      <c r="J20" s="17" t="s">
        <v>205</v>
      </c>
      <c r="K20" s="17" t="s">
        <v>205</v>
      </c>
      <c r="L20" s="17">
        <f t="shared" si="1"/>
        <v>1062.2800403225806</v>
      </c>
    </row>
    <row r="21" spans="1:12" s="14" customFormat="1">
      <c r="A21" s="16"/>
      <c r="B21" s="16" t="s">
        <v>30</v>
      </c>
      <c r="C21" s="17"/>
      <c r="D21" s="17"/>
      <c r="E21" s="17">
        <v>2085757</v>
      </c>
      <c r="F21" s="17">
        <v>844836</v>
      </c>
      <c r="G21" s="17">
        <f t="shared" ref="G21:G33" si="2">SUM(C21:F21)</f>
        <v>2930593</v>
      </c>
      <c r="H21" s="17"/>
      <c r="I21" s="17"/>
      <c r="J21" s="17">
        <v>3223.9523521505375</v>
      </c>
      <c r="K21" s="17">
        <v>1305.8620967741933</v>
      </c>
      <c r="L21" s="17">
        <f t="shared" si="1"/>
        <v>4529.8144489247306</v>
      </c>
    </row>
    <row r="22" spans="1:12" s="14" customFormat="1">
      <c r="A22" s="23">
        <v>6</v>
      </c>
      <c r="B22" s="24" t="s">
        <v>17</v>
      </c>
      <c r="C22" s="25">
        <v>310488</v>
      </c>
      <c r="D22" s="25">
        <v>159826</v>
      </c>
      <c r="E22" s="25">
        <v>4924731</v>
      </c>
      <c r="F22" s="25">
        <v>2013035</v>
      </c>
      <c r="G22" s="25">
        <f t="shared" si="2"/>
        <v>7408080</v>
      </c>
      <c r="H22" s="26">
        <v>479.92096774193544</v>
      </c>
      <c r="I22" s="26">
        <v>247.04287634408598</v>
      </c>
      <c r="J22" s="26">
        <v>7612.1514112903214</v>
      </c>
      <c r="K22" s="26">
        <v>3111.5460349462364</v>
      </c>
      <c r="L22" s="26">
        <f t="shared" si="1"/>
        <v>11450.66129032258</v>
      </c>
    </row>
    <row r="23" spans="1:12" s="14" customFormat="1">
      <c r="A23" s="16"/>
      <c r="B23" s="16" t="s">
        <v>33</v>
      </c>
      <c r="C23" s="17">
        <v>310488</v>
      </c>
      <c r="D23" s="17">
        <v>159826</v>
      </c>
      <c r="E23" s="17">
        <v>1575914</v>
      </c>
      <c r="F23" s="17">
        <v>120783</v>
      </c>
      <c r="G23" s="17">
        <f t="shared" si="2"/>
        <v>2167011</v>
      </c>
      <c r="H23" s="17">
        <v>479.92096774193544</v>
      </c>
      <c r="I23" s="17">
        <v>247.04287634408598</v>
      </c>
      <c r="J23" s="17">
        <v>2435.888575268817</v>
      </c>
      <c r="K23" s="17">
        <v>186.69415322580645</v>
      </c>
      <c r="L23" s="17">
        <f t="shared" si="1"/>
        <v>3349.5465725806448</v>
      </c>
    </row>
    <row r="24" spans="1:12" s="14" customFormat="1">
      <c r="A24" s="16"/>
      <c r="B24" s="16" t="s">
        <v>35</v>
      </c>
      <c r="C24" s="17"/>
      <c r="D24" s="17"/>
      <c r="E24" s="17">
        <v>1428172</v>
      </c>
      <c r="F24" s="17">
        <v>1046778</v>
      </c>
      <c r="G24" s="17">
        <f t="shared" si="2"/>
        <v>2474950</v>
      </c>
      <c r="H24" s="17"/>
      <c r="I24" s="17"/>
      <c r="J24" s="17">
        <v>2207.5239247311824</v>
      </c>
      <c r="K24" s="17">
        <v>1618.003629032258</v>
      </c>
      <c r="L24" s="17">
        <f t="shared" si="1"/>
        <v>3825.5275537634407</v>
      </c>
    </row>
    <row r="25" spans="1:12" s="14" customFormat="1">
      <c r="A25" s="16"/>
      <c r="B25" s="16" t="s">
        <v>37</v>
      </c>
      <c r="C25" s="17"/>
      <c r="D25" s="17"/>
      <c r="E25" s="17">
        <v>1625161</v>
      </c>
      <c r="F25" s="17">
        <v>543519</v>
      </c>
      <c r="G25" s="17">
        <f t="shared" si="2"/>
        <v>2168680</v>
      </c>
      <c r="H25" s="17"/>
      <c r="I25" s="17"/>
      <c r="J25" s="17">
        <v>2512.0096102150533</v>
      </c>
      <c r="K25" s="17">
        <v>840.11673387096766</v>
      </c>
      <c r="L25" s="17">
        <f t="shared" si="1"/>
        <v>3352.1263440860212</v>
      </c>
    </row>
    <row r="26" spans="1:12" s="14" customFormat="1" ht="15.75" customHeight="1">
      <c r="A26" s="16"/>
      <c r="B26" s="16" t="s">
        <v>39</v>
      </c>
      <c r="C26" s="17"/>
      <c r="D26" s="17"/>
      <c r="E26" s="17">
        <v>295484</v>
      </c>
      <c r="F26" s="17">
        <v>301955</v>
      </c>
      <c r="G26" s="17">
        <f t="shared" si="2"/>
        <v>597439</v>
      </c>
      <c r="H26" s="17"/>
      <c r="I26" s="17"/>
      <c r="J26" s="17">
        <v>456.72930107526872</v>
      </c>
      <c r="K26" s="17">
        <v>466.73151881720429</v>
      </c>
      <c r="L26" s="17">
        <f t="shared" si="1"/>
        <v>923.46081989247295</v>
      </c>
    </row>
    <row r="27" spans="1:12" s="14" customFormat="1">
      <c r="A27" s="23">
        <v>7</v>
      </c>
      <c r="B27" s="24" t="s">
        <v>19</v>
      </c>
      <c r="C27" s="25">
        <v>0</v>
      </c>
      <c r="D27" s="25">
        <v>0</v>
      </c>
      <c r="E27" s="25">
        <v>1080575</v>
      </c>
      <c r="F27" s="25">
        <v>1141748</v>
      </c>
      <c r="G27" s="25">
        <f t="shared" si="2"/>
        <v>2222323</v>
      </c>
      <c r="H27" s="26" t="s">
        <v>205</v>
      </c>
      <c r="I27" s="26" t="s">
        <v>205</v>
      </c>
      <c r="J27" s="26">
        <v>1670.2436155913977</v>
      </c>
      <c r="K27" s="26">
        <v>1764.7986559139783</v>
      </c>
      <c r="L27" s="26">
        <f t="shared" si="1"/>
        <v>3435.042271505376</v>
      </c>
    </row>
    <row r="28" spans="1:12" s="14" customFormat="1">
      <c r="A28" s="16"/>
      <c r="B28" s="16" t="s">
        <v>42</v>
      </c>
      <c r="C28" s="17">
        <v>0</v>
      </c>
      <c r="D28" s="17"/>
      <c r="E28" s="17">
        <v>50787.025000000001</v>
      </c>
      <c r="F28" s="17">
        <v>79922.36</v>
      </c>
      <c r="G28" s="17">
        <f t="shared" si="2"/>
        <v>130709.38500000001</v>
      </c>
      <c r="H28" s="17" t="s">
        <v>205</v>
      </c>
      <c r="I28" s="17"/>
      <c r="J28" s="17">
        <v>78.501449932795694</v>
      </c>
      <c r="K28" s="17">
        <v>123.53590591397848</v>
      </c>
      <c r="L28" s="17">
        <f t="shared" si="1"/>
        <v>202.03735584677418</v>
      </c>
    </row>
    <row r="29" spans="1:12" s="14" customFormat="1">
      <c r="A29" s="16"/>
      <c r="B29" s="16" t="s">
        <v>44</v>
      </c>
      <c r="C29" s="17"/>
      <c r="D29" s="17"/>
      <c r="E29" s="17">
        <v>364153.77500000002</v>
      </c>
      <c r="F29" s="17">
        <v>305988.46400000004</v>
      </c>
      <c r="G29" s="17">
        <f t="shared" si="2"/>
        <v>670142.23900000006</v>
      </c>
      <c r="H29" s="17"/>
      <c r="I29" s="17"/>
      <c r="J29" s="17">
        <v>562.87209845430107</v>
      </c>
      <c r="K29" s="17">
        <v>472.9660397849463</v>
      </c>
      <c r="L29" s="17">
        <f t="shared" si="1"/>
        <v>1035.8381382392474</v>
      </c>
    </row>
    <row r="30" spans="1:12" s="14" customFormat="1">
      <c r="A30" s="16"/>
      <c r="B30" s="16" t="s">
        <v>46</v>
      </c>
      <c r="C30" s="17"/>
      <c r="D30" s="17"/>
      <c r="E30" s="17">
        <v>60512.200000000004</v>
      </c>
      <c r="F30" s="17">
        <v>38819.432000000001</v>
      </c>
      <c r="G30" s="17">
        <f t="shared" si="2"/>
        <v>99331.632000000012</v>
      </c>
      <c r="H30" s="17"/>
      <c r="I30" s="17"/>
      <c r="J30" s="17">
        <v>93.533642473118277</v>
      </c>
      <c r="K30" s="17">
        <v>60.003154301075263</v>
      </c>
      <c r="L30" s="17">
        <f t="shared" si="1"/>
        <v>153.53679677419353</v>
      </c>
    </row>
    <row r="31" spans="1:12" s="14" customFormat="1">
      <c r="A31" s="16"/>
      <c r="B31" s="16" t="s">
        <v>48</v>
      </c>
      <c r="C31" s="17"/>
      <c r="D31" s="17"/>
      <c r="E31" s="17">
        <v>18369.775000000001</v>
      </c>
      <c r="F31" s="17">
        <v>27401.952000000001</v>
      </c>
      <c r="G31" s="17">
        <f t="shared" si="2"/>
        <v>45771.726999999999</v>
      </c>
      <c r="H31" s="17"/>
      <c r="I31" s="17"/>
      <c r="J31" s="17">
        <v>28.394141465053764</v>
      </c>
      <c r="K31" s="17">
        <v>42.355167741935482</v>
      </c>
      <c r="L31" s="17">
        <f t="shared" si="1"/>
        <v>70.749309206989238</v>
      </c>
    </row>
    <row r="32" spans="1:12" s="14" customFormat="1">
      <c r="A32" s="16"/>
      <c r="B32" s="16" t="s">
        <v>50</v>
      </c>
      <c r="C32" s="17"/>
      <c r="D32" s="17"/>
      <c r="E32" s="17">
        <v>586752.22499999998</v>
      </c>
      <c r="F32" s="17">
        <v>689615.79199999978</v>
      </c>
      <c r="G32" s="17">
        <f t="shared" si="2"/>
        <v>1276368.0169999998</v>
      </c>
      <c r="H32" s="17"/>
      <c r="I32" s="17"/>
      <c r="J32" s="17">
        <v>906.94228326612892</v>
      </c>
      <c r="K32" s="17">
        <v>1065.9383881720426</v>
      </c>
      <c r="L32" s="17">
        <f t="shared" si="1"/>
        <v>1972.8806714381715</v>
      </c>
    </row>
    <row r="33" spans="1:12" s="14" customFormat="1">
      <c r="A33" s="23">
        <v>8</v>
      </c>
      <c r="B33" s="24" t="s">
        <v>21</v>
      </c>
      <c r="C33" s="25">
        <v>818739</v>
      </c>
      <c r="D33" s="25">
        <v>0</v>
      </c>
      <c r="E33" s="25">
        <v>1771879</v>
      </c>
      <c r="F33" s="25">
        <v>2032031</v>
      </c>
      <c r="G33" s="25">
        <f t="shared" si="2"/>
        <v>4622649</v>
      </c>
      <c r="H33" s="26">
        <v>1265.5239919354838</v>
      </c>
      <c r="I33" s="26" t="s">
        <v>205</v>
      </c>
      <c r="J33" s="26">
        <v>2738.7914650537632</v>
      </c>
      <c r="K33" s="26">
        <v>3140.90813172043</v>
      </c>
      <c r="L33" s="26">
        <f t="shared" si="1"/>
        <v>7145.2235887096767</v>
      </c>
    </row>
    <row r="34" spans="1:12" s="14" customFormat="1" ht="14.25" customHeight="1">
      <c r="A34" s="16"/>
      <c r="B34" s="16" t="s">
        <v>53</v>
      </c>
      <c r="C34" s="17">
        <v>818739</v>
      </c>
      <c r="D34" s="17"/>
      <c r="E34" s="17">
        <v>1771879</v>
      </c>
      <c r="F34" s="17">
        <v>2032031</v>
      </c>
      <c r="G34" s="17">
        <f t="shared" ref="G34:L34" si="3">G33</f>
        <v>4622649</v>
      </c>
      <c r="H34" s="17">
        <v>1265.5239919354838</v>
      </c>
      <c r="I34" s="17"/>
      <c r="J34" s="17">
        <v>2738.7914650537632</v>
      </c>
      <c r="K34" s="17">
        <v>3140.90813172043</v>
      </c>
      <c r="L34" s="17">
        <f t="shared" si="3"/>
        <v>7145.2235887096767</v>
      </c>
    </row>
    <row r="35" spans="1:12" s="14" customFormat="1">
      <c r="A35" s="23">
        <v>9</v>
      </c>
      <c r="B35" s="24" t="s">
        <v>23</v>
      </c>
      <c r="C35" s="25">
        <v>0</v>
      </c>
      <c r="D35" s="25">
        <v>0</v>
      </c>
      <c r="E35" s="25">
        <v>1831272</v>
      </c>
      <c r="F35" s="25">
        <v>670036</v>
      </c>
      <c r="G35" s="25">
        <f>SUM(C35:F35)</f>
        <v>2501308</v>
      </c>
      <c r="H35" s="26" t="s">
        <v>205</v>
      </c>
      <c r="I35" s="26" t="s">
        <v>205</v>
      </c>
      <c r="J35" s="26">
        <v>2830.5951612903223</v>
      </c>
      <c r="K35" s="26">
        <v>1035.6739247311828</v>
      </c>
      <c r="L35" s="26">
        <f>H35+I35+J35+K35</f>
        <v>3866.2690860215052</v>
      </c>
    </row>
    <row r="36" spans="1:12" s="14" customFormat="1">
      <c r="A36" s="16"/>
      <c r="B36" s="16" t="s">
        <v>56</v>
      </c>
      <c r="C36" s="17"/>
      <c r="D36" s="17"/>
      <c r="E36" s="17">
        <v>1831272</v>
      </c>
      <c r="F36" s="17">
        <v>670036</v>
      </c>
      <c r="G36" s="17">
        <f>G35</f>
        <v>2501308</v>
      </c>
      <c r="H36" s="17"/>
      <c r="I36" s="17"/>
      <c r="J36" s="17">
        <v>2830.5951612903223</v>
      </c>
      <c r="K36" s="17">
        <v>1035.6739247311828</v>
      </c>
      <c r="L36" s="17">
        <f>K36+J36</f>
        <v>3866.2690860215052</v>
      </c>
    </row>
    <row r="37" spans="1:12" s="14" customFormat="1">
      <c r="A37" s="23">
        <v>10</v>
      </c>
      <c r="B37" s="24" t="s">
        <v>24</v>
      </c>
      <c r="C37" s="25">
        <v>2493763</v>
      </c>
      <c r="D37" s="25">
        <v>565120</v>
      </c>
      <c r="E37" s="25">
        <v>2281172</v>
      </c>
      <c r="F37" s="25">
        <v>939586</v>
      </c>
      <c r="G37" s="25">
        <f t="shared" ref="G37" si="4">SUM(C37:F37)</f>
        <v>6279641</v>
      </c>
      <c r="H37" s="26">
        <v>3854.6067876344082</v>
      </c>
      <c r="I37" s="26">
        <v>873.50537634408602</v>
      </c>
      <c r="J37" s="26">
        <v>3526.0051075268811</v>
      </c>
      <c r="K37" s="26">
        <v>1452.3170698924732</v>
      </c>
      <c r="L37" s="26">
        <f t="shared" ref="L37:L45" si="5">H37+I37+J37+K37</f>
        <v>9706.4343413978495</v>
      </c>
    </row>
    <row r="38" spans="1:12" s="14" customFormat="1">
      <c r="A38" s="16"/>
      <c r="B38" s="16" t="s">
        <v>59</v>
      </c>
      <c r="C38" s="17">
        <v>2493763</v>
      </c>
      <c r="D38" s="17">
        <v>565120</v>
      </c>
      <c r="E38" s="17">
        <v>2281172</v>
      </c>
      <c r="F38" s="17">
        <v>939586</v>
      </c>
      <c r="G38" s="17">
        <f>SUM(C38:F38)</f>
        <v>6279641</v>
      </c>
      <c r="H38" s="17"/>
      <c r="I38" s="17"/>
      <c r="J38" s="17">
        <v>3526.0051075268811</v>
      </c>
      <c r="K38" s="17">
        <v>1452.3170698924732</v>
      </c>
      <c r="L38" s="17">
        <f t="shared" si="5"/>
        <v>4978.3221774193544</v>
      </c>
    </row>
    <row r="39" spans="1:12" s="14" customFormat="1">
      <c r="A39" s="16"/>
      <c r="B39" s="16" t="s">
        <v>209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 s="14" customFormat="1">
      <c r="A40" s="23">
        <v>11</v>
      </c>
      <c r="B40" s="24" t="s">
        <v>26</v>
      </c>
      <c r="C40" s="25">
        <v>0</v>
      </c>
      <c r="D40" s="25">
        <v>41809</v>
      </c>
      <c r="E40" s="25">
        <v>923107</v>
      </c>
      <c r="F40" s="25">
        <v>1408252</v>
      </c>
      <c r="G40" s="25">
        <f>SUM(C40:F40)</f>
        <v>2373168</v>
      </c>
      <c r="H40" s="26" t="s">
        <v>205</v>
      </c>
      <c r="I40" s="26">
        <v>64.624126344086022</v>
      </c>
      <c r="J40" s="26">
        <v>1426.8454973118278</v>
      </c>
      <c r="K40" s="26">
        <v>2176.7336021505375</v>
      </c>
      <c r="L40" s="26">
        <f t="shared" si="5"/>
        <v>3668.2032258064514</v>
      </c>
    </row>
    <row r="41" spans="1:12" s="14" customFormat="1">
      <c r="A41" s="16"/>
      <c r="B41" s="16" t="s">
        <v>68</v>
      </c>
      <c r="C41" s="17"/>
      <c r="D41" s="17">
        <v>41809</v>
      </c>
      <c r="E41" s="17">
        <v>923107</v>
      </c>
      <c r="F41" s="17">
        <v>1408252</v>
      </c>
      <c r="G41" s="17">
        <f>C41+D41+E41+F41</f>
        <v>2373168</v>
      </c>
      <c r="H41" s="17"/>
      <c r="I41" s="17">
        <v>64.624126344086022</v>
      </c>
      <c r="J41" s="17">
        <v>1426.8454973118278</v>
      </c>
      <c r="K41" s="17">
        <v>2176.7336021505375</v>
      </c>
      <c r="L41" s="17">
        <f t="shared" si="5"/>
        <v>3668.2032258064514</v>
      </c>
    </row>
    <row r="42" spans="1:12" s="14" customFormat="1">
      <c r="A42" s="23">
        <v>12</v>
      </c>
      <c r="B42" s="24" t="s">
        <v>27</v>
      </c>
      <c r="C42" s="25">
        <v>7063700</v>
      </c>
      <c r="D42" s="25">
        <v>1606527</v>
      </c>
      <c r="E42" s="25">
        <v>21647099</v>
      </c>
      <c r="F42" s="25">
        <v>4416938</v>
      </c>
      <c r="G42" s="25">
        <f t="shared" ref="G42:G44" si="6">SUM(C42:F42)</f>
        <v>34734264</v>
      </c>
      <c r="H42" s="28">
        <v>10918.353494623656</v>
      </c>
      <c r="I42" s="28">
        <v>2483.207056451613</v>
      </c>
      <c r="J42" s="26">
        <v>33459.897647849459</v>
      </c>
      <c r="K42" s="26">
        <v>6827.2563172043001</v>
      </c>
      <c r="L42" s="26">
        <f t="shared" si="5"/>
        <v>53688.714516129025</v>
      </c>
    </row>
    <row r="43" spans="1:12" s="14" customFormat="1">
      <c r="A43" s="22"/>
      <c r="B43" s="22" t="s">
        <v>71</v>
      </c>
      <c r="C43" s="17">
        <v>6774302</v>
      </c>
      <c r="D43" s="17">
        <v>1606527</v>
      </c>
      <c r="E43" s="17">
        <v>21647099</v>
      </c>
      <c r="F43" s="17">
        <v>4416938</v>
      </c>
      <c r="G43" s="17">
        <f>G42-G44</f>
        <v>34444866</v>
      </c>
      <c r="H43" s="17">
        <v>10471.031317204301</v>
      </c>
      <c r="I43" s="17">
        <v>2483.207056451613</v>
      </c>
      <c r="J43" s="17">
        <v>33459.897647849459</v>
      </c>
      <c r="K43" s="17">
        <v>6827.2563172043001</v>
      </c>
      <c r="L43" s="17">
        <f t="shared" si="5"/>
        <v>53241.392338709673</v>
      </c>
    </row>
    <row r="44" spans="1:12" s="14" customFormat="1">
      <c r="A44" s="22"/>
      <c r="B44" s="22" t="s">
        <v>73</v>
      </c>
      <c r="C44" s="17">
        <v>289398</v>
      </c>
      <c r="D44" s="17"/>
      <c r="E44" s="30"/>
      <c r="F44" s="30"/>
      <c r="G44" s="17">
        <f t="shared" si="6"/>
        <v>289398</v>
      </c>
      <c r="H44" s="17">
        <v>447.32217741935483</v>
      </c>
      <c r="I44" s="31"/>
      <c r="J44" s="31"/>
      <c r="K44" s="31"/>
      <c r="L44" s="31">
        <f t="shared" si="5"/>
        <v>447.32217741935483</v>
      </c>
    </row>
    <row r="45" spans="1:12" s="14" customFormat="1">
      <c r="A45" s="23">
        <v>13</v>
      </c>
      <c r="B45" s="24" t="s">
        <v>29</v>
      </c>
      <c r="C45" s="32">
        <v>0</v>
      </c>
      <c r="D45" s="32">
        <v>0</v>
      </c>
      <c r="E45" s="32">
        <v>371888</v>
      </c>
      <c r="F45" s="32">
        <v>83757</v>
      </c>
      <c r="G45" s="32">
        <f>SUM(C45:F45)</f>
        <v>455645</v>
      </c>
      <c r="H45" s="33" t="s">
        <v>205</v>
      </c>
      <c r="I45" s="33" t="s">
        <v>205</v>
      </c>
      <c r="J45" s="33">
        <v>574.82688172043004</v>
      </c>
      <c r="K45" s="33">
        <v>129.46310483870968</v>
      </c>
      <c r="L45" s="33">
        <f t="shared" si="5"/>
        <v>704.28998655913972</v>
      </c>
    </row>
    <row r="46" spans="1:12" s="14" customFormat="1">
      <c r="A46" s="22"/>
      <c r="B46" s="22" t="s">
        <v>76</v>
      </c>
      <c r="C46" s="17"/>
      <c r="D46" s="17"/>
      <c r="E46" s="17">
        <v>371888</v>
      </c>
      <c r="F46" s="17">
        <v>83757</v>
      </c>
      <c r="G46" s="17">
        <f>G45</f>
        <v>455645</v>
      </c>
      <c r="H46" s="17"/>
      <c r="I46" s="17"/>
      <c r="J46" s="17"/>
      <c r="K46" s="17"/>
      <c r="L46" s="17"/>
    </row>
    <row r="47" spans="1:12" s="14" customFormat="1">
      <c r="A47" s="23">
        <v>14</v>
      </c>
      <c r="B47" s="24" t="s">
        <v>31</v>
      </c>
      <c r="C47" s="25">
        <v>0</v>
      </c>
      <c r="D47" s="25">
        <v>0</v>
      </c>
      <c r="E47" s="25">
        <v>997562.88439999998</v>
      </c>
      <c r="F47" s="25">
        <v>490733.6017</v>
      </c>
      <c r="G47" s="25">
        <f>SUM(C47:F47)</f>
        <v>1488296.4860999999</v>
      </c>
      <c r="H47" s="28" t="s">
        <v>205</v>
      </c>
      <c r="I47" s="28" t="s">
        <v>205</v>
      </c>
      <c r="J47" s="26">
        <v>1541.9318777688172</v>
      </c>
      <c r="K47" s="26">
        <v>758.52640047715045</v>
      </c>
      <c r="L47" s="26">
        <f t="shared" ref="L47:L69" si="7">H47+I47+J47+K47</f>
        <v>2300.4582782459674</v>
      </c>
    </row>
    <row r="48" spans="1:12" s="14" customFormat="1">
      <c r="A48" s="22"/>
      <c r="B48" s="22" t="s">
        <v>79</v>
      </c>
      <c r="C48" s="17"/>
      <c r="D48" s="17"/>
      <c r="E48" s="17">
        <v>997562.88439999998</v>
      </c>
      <c r="F48" s="17">
        <v>490733.6017</v>
      </c>
      <c r="G48" s="17">
        <f t="shared" ref="G48" si="8">G47</f>
        <v>1488296.4860999999</v>
      </c>
      <c r="H48" s="17"/>
      <c r="I48" s="17"/>
      <c r="J48" s="17">
        <v>1541.9318777688172</v>
      </c>
      <c r="K48" s="17">
        <v>758.52640047715045</v>
      </c>
      <c r="L48" s="17">
        <f t="shared" si="7"/>
        <v>2300.4582782459674</v>
      </c>
    </row>
    <row r="49" spans="1:13" s="14" customFormat="1">
      <c r="A49" s="23">
        <v>15</v>
      </c>
      <c r="B49" s="24" t="s">
        <v>32</v>
      </c>
      <c r="C49" s="25">
        <v>0</v>
      </c>
      <c r="D49" s="25">
        <v>0</v>
      </c>
      <c r="E49" s="25">
        <v>2122885</v>
      </c>
      <c r="F49" s="25">
        <v>591378</v>
      </c>
      <c r="G49" s="25">
        <f t="shared" ref="G49:G56" si="9">SUM(C49:F49)</f>
        <v>2714263</v>
      </c>
      <c r="H49" s="26" t="s">
        <v>205</v>
      </c>
      <c r="I49" s="26" t="s">
        <v>205</v>
      </c>
      <c r="J49" s="26">
        <v>3281.3410618279563</v>
      </c>
      <c r="K49" s="26">
        <v>914.09233870967739</v>
      </c>
      <c r="L49" s="26">
        <f t="shared" si="7"/>
        <v>4195.433400537634</v>
      </c>
      <c r="M49" s="29"/>
    </row>
    <row r="50" spans="1:13" s="29" customFormat="1" ht="16.5" customHeight="1">
      <c r="A50" s="22"/>
      <c r="B50" s="22" t="s">
        <v>82</v>
      </c>
      <c r="C50" s="17"/>
      <c r="D50" s="17"/>
      <c r="E50" s="17">
        <v>849153</v>
      </c>
      <c r="F50" s="17">
        <v>17741</v>
      </c>
      <c r="G50" s="17">
        <f t="shared" si="9"/>
        <v>866894</v>
      </c>
      <c r="H50" s="17"/>
      <c r="I50" s="17"/>
      <c r="J50" s="17">
        <v>1312.534879032258</v>
      </c>
      <c r="K50" s="17">
        <v>27.42224462365591</v>
      </c>
      <c r="L50" s="17">
        <f t="shared" si="7"/>
        <v>1339.9571236559138</v>
      </c>
      <c r="M50" s="14"/>
    </row>
    <row r="51" spans="1:13" s="14" customFormat="1">
      <c r="A51" s="22"/>
      <c r="B51" s="22" t="s">
        <v>84</v>
      </c>
      <c r="C51" s="17"/>
      <c r="D51" s="17"/>
      <c r="E51" s="17">
        <v>212289</v>
      </c>
      <c r="F51" s="17">
        <v>413965</v>
      </c>
      <c r="G51" s="17">
        <f t="shared" si="9"/>
        <v>626254</v>
      </c>
      <c r="H51" s="17"/>
      <c r="I51" s="17"/>
      <c r="J51" s="17">
        <v>328</v>
      </c>
      <c r="K51" s="17">
        <v>639.67009408602144</v>
      </c>
      <c r="L51" s="17">
        <f t="shared" si="7"/>
        <v>967.67009408602144</v>
      </c>
    </row>
    <row r="52" spans="1:13" s="14" customFormat="1">
      <c r="A52" s="22"/>
      <c r="B52" s="22" t="s">
        <v>86</v>
      </c>
      <c r="C52" s="17"/>
      <c r="D52" s="17"/>
      <c r="E52" s="17">
        <v>169831</v>
      </c>
      <c r="F52" s="17">
        <v>159672</v>
      </c>
      <c r="G52" s="17">
        <f t="shared" si="9"/>
        <v>329503</v>
      </c>
      <c r="H52" s="17"/>
      <c r="I52" s="17"/>
      <c r="J52" s="17">
        <v>263</v>
      </c>
      <c r="K52" s="17">
        <v>247</v>
      </c>
      <c r="L52" s="17">
        <f t="shared" si="7"/>
        <v>510</v>
      </c>
    </row>
    <row r="53" spans="1:13" s="14" customFormat="1">
      <c r="A53" s="22"/>
      <c r="B53" s="22" t="s">
        <v>88</v>
      </c>
      <c r="C53" s="17"/>
      <c r="D53" s="17"/>
      <c r="E53" s="17">
        <v>636866</v>
      </c>
      <c r="F53" s="17">
        <v>0</v>
      </c>
      <c r="G53" s="17">
        <f t="shared" si="9"/>
        <v>636866</v>
      </c>
      <c r="H53" s="17"/>
      <c r="I53" s="17"/>
      <c r="J53" s="17">
        <v>984</v>
      </c>
      <c r="K53" s="17">
        <v>0</v>
      </c>
      <c r="L53" s="17">
        <f t="shared" si="7"/>
        <v>984</v>
      </c>
    </row>
    <row r="54" spans="1:13" s="14" customFormat="1">
      <c r="A54" s="22"/>
      <c r="B54" s="22" t="s">
        <v>90</v>
      </c>
      <c r="C54" s="17"/>
      <c r="D54" s="17"/>
      <c r="E54" s="17">
        <v>106144</v>
      </c>
      <c r="F54" s="17">
        <v>0</v>
      </c>
      <c r="G54" s="17">
        <f t="shared" si="9"/>
        <v>106144</v>
      </c>
      <c r="H54" s="17"/>
      <c r="I54" s="17"/>
      <c r="J54" s="17">
        <v>164</v>
      </c>
      <c r="K54" s="17">
        <v>0</v>
      </c>
      <c r="L54" s="17">
        <f t="shared" si="7"/>
        <v>164</v>
      </c>
    </row>
    <row r="55" spans="1:13" s="14" customFormat="1">
      <c r="A55" s="22"/>
      <c r="B55" s="22" t="s">
        <v>92</v>
      </c>
      <c r="C55" s="17"/>
      <c r="D55" s="17"/>
      <c r="E55" s="17">
        <v>148602</v>
      </c>
      <c r="F55" s="17">
        <v>0</v>
      </c>
      <c r="G55" s="17">
        <f t="shared" si="9"/>
        <v>148602</v>
      </c>
      <c r="H55" s="17"/>
      <c r="I55" s="17"/>
      <c r="J55" s="17">
        <v>230</v>
      </c>
      <c r="K55" s="17">
        <v>0</v>
      </c>
      <c r="L55" s="17">
        <f t="shared" si="7"/>
        <v>230</v>
      </c>
    </row>
    <row r="56" spans="1:13" s="14" customFormat="1">
      <c r="A56" s="18">
        <v>16</v>
      </c>
      <c r="B56" s="19" t="s">
        <v>34</v>
      </c>
      <c r="C56" s="20">
        <v>0</v>
      </c>
      <c r="D56" s="20">
        <v>0</v>
      </c>
      <c r="E56" s="20">
        <v>209825</v>
      </c>
      <c r="F56" s="20">
        <v>394336</v>
      </c>
      <c r="G56" s="20">
        <f t="shared" si="9"/>
        <v>604161</v>
      </c>
      <c r="H56" s="21" t="s">
        <v>205</v>
      </c>
      <c r="I56" s="21" t="s">
        <v>205</v>
      </c>
      <c r="J56" s="21">
        <v>324.32627688172039</v>
      </c>
      <c r="K56" s="21">
        <v>609.52473118279568</v>
      </c>
      <c r="L56" s="34">
        <f t="shared" si="7"/>
        <v>933.85100806451601</v>
      </c>
    </row>
    <row r="57" spans="1:13" s="14" customFormat="1">
      <c r="A57" s="22"/>
      <c r="B57" s="22" t="s">
        <v>95</v>
      </c>
      <c r="C57" s="17"/>
      <c r="D57" s="17"/>
      <c r="E57" s="17">
        <v>209825</v>
      </c>
      <c r="F57" s="17">
        <v>394336</v>
      </c>
      <c r="G57" s="17">
        <f>G56</f>
        <v>604161</v>
      </c>
      <c r="H57" s="17"/>
      <c r="I57" s="17"/>
      <c r="J57" s="17">
        <v>324.32627688172039</v>
      </c>
      <c r="K57" s="17">
        <v>609.52473118279568</v>
      </c>
      <c r="L57" s="17">
        <f t="shared" si="7"/>
        <v>933.85100806451601</v>
      </c>
    </row>
    <row r="58" spans="1:13" s="14" customFormat="1" ht="14.25" customHeight="1">
      <c r="A58" s="23">
        <v>17</v>
      </c>
      <c r="B58" s="24" t="s">
        <v>36</v>
      </c>
      <c r="C58" s="25">
        <v>0</v>
      </c>
      <c r="D58" s="25">
        <v>0</v>
      </c>
      <c r="E58" s="25">
        <v>469435</v>
      </c>
      <c r="F58" s="25">
        <v>322273</v>
      </c>
      <c r="G58" s="25">
        <f>SUM(C58:F58)</f>
        <v>791708</v>
      </c>
      <c r="H58" s="26" t="s">
        <v>205</v>
      </c>
      <c r="I58" s="26" t="s">
        <v>205</v>
      </c>
      <c r="J58" s="26">
        <v>725.60517473118273</v>
      </c>
      <c r="K58" s="26">
        <v>498.13702956989243</v>
      </c>
      <c r="L58" s="26">
        <f t="shared" si="7"/>
        <v>1223.7422043010752</v>
      </c>
    </row>
    <row r="59" spans="1:13" s="14" customFormat="1">
      <c r="A59" s="22"/>
      <c r="B59" s="16" t="s">
        <v>98</v>
      </c>
      <c r="C59" s="17"/>
      <c r="D59" s="17"/>
      <c r="E59" s="17">
        <v>469435</v>
      </c>
      <c r="F59" s="17">
        <v>322273</v>
      </c>
      <c r="G59" s="17">
        <f>G58</f>
        <v>791708</v>
      </c>
      <c r="H59" s="17"/>
      <c r="I59" s="17"/>
      <c r="J59" s="17">
        <v>725.60517473118273</v>
      </c>
      <c r="K59" s="17">
        <v>498.13702956989243</v>
      </c>
      <c r="L59" s="17">
        <f t="shared" si="7"/>
        <v>1223.7422043010752</v>
      </c>
    </row>
    <row r="60" spans="1:13" s="14" customFormat="1">
      <c r="A60" s="23">
        <v>18</v>
      </c>
      <c r="B60" s="24" t="s">
        <v>38</v>
      </c>
      <c r="C60" s="25">
        <v>0</v>
      </c>
      <c r="D60" s="25">
        <v>0</v>
      </c>
      <c r="E60" s="25">
        <v>623245</v>
      </c>
      <c r="F60" s="25">
        <v>588350</v>
      </c>
      <c r="G60" s="25">
        <f>SUM(C60:F60)</f>
        <v>1211595</v>
      </c>
      <c r="H60" s="26" t="s">
        <v>205</v>
      </c>
      <c r="I60" s="26" t="s">
        <v>205</v>
      </c>
      <c r="J60" s="26">
        <v>963.34912634408602</v>
      </c>
      <c r="K60" s="26">
        <v>909.41196236559131</v>
      </c>
      <c r="L60" s="26">
        <f t="shared" si="7"/>
        <v>1872.7610887096773</v>
      </c>
    </row>
    <row r="61" spans="1:13" s="14" customFormat="1">
      <c r="A61" s="22"/>
      <c r="B61" s="22" t="s">
        <v>101</v>
      </c>
      <c r="C61" s="17"/>
      <c r="D61" s="17"/>
      <c r="E61" s="17">
        <v>623245</v>
      </c>
      <c r="F61" s="17">
        <v>588350</v>
      </c>
      <c r="G61" s="17">
        <f>G60</f>
        <v>1211595</v>
      </c>
      <c r="H61" s="17"/>
      <c r="I61" s="17"/>
      <c r="J61" s="17">
        <v>963.34912634408602</v>
      </c>
      <c r="K61" s="17">
        <v>909.41196236559131</v>
      </c>
      <c r="L61" s="17">
        <f t="shared" si="7"/>
        <v>1872.7610887096773</v>
      </c>
    </row>
    <row r="62" spans="1:13" s="14" customFormat="1" ht="15" customHeight="1">
      <c r="A62" s="23">
        <v>19</v>
      </c>
      <c r="B62" s="24" t="s">
        <v>40</v>
      </c>
      <c r="C62" s="25">
        <v>14942</v>
      </c>
      <c r="D62" s="25">
        <v>0</v>
      </c>
      <c r="E62" s="25">
        <v>4440621</v>
      </c>
      <c r="F62" s="25">
        <v>5530381</v>
      </c>
      <c r="G62" s="25">
        <f>SUM(C62:F62)</f>
        <v>9985944</v>
      </c>
      <c r="H62" s="26">
        <v>23.095833333333331</v>
      </c>
      <c r="I62" s="26" t="s">
        <v>205</v>
      </c>
      <c r="J62" s="26">
        <v>6863.8631048387088</v>
      </c>
      <c r="K62" s="26">
        <v>8548.303965053763</v>
      </c>
      <c r="L62" s="26">
        <f t="shared" si="7"/>
        <v>15435.262903225805</v>
      </c>
    </row>
    <row r="63" spans="1:13" s="14" customFormat="1" ht="15" customHeight="1">
      <c r="A63" s="35"/>
      <c r="B63" s="35" t="s">
        <v>104</v>
      </c>
      <c r="C63" s="17"/>
      <c r="D63" s="17"/>
      <c r="E63" s="17">
        <v>856152</v>
      </c>
      <c r="F63" s="17">
        <v>1066258</v>
      </c>
      <c r="G63" s="27">
        <f>SUM(C63:F63)</f>
        <v>1922410</v>
      </c>
      <c r="H63" s="27"/>
      <c r="I63" s="27"/>
      <c r="J63" s="27">
        <v>1323.3532258064515</v>
      </c>
      <c r="K63" s="27">
        <v>1648.1138440860216</v>
      </c>
      <c r="L63" s="27">
        <f t="shared" si="7"/>
        <v>2971.4670698924729</v>
      </c>
    </row>
    <row r="64" spans="1:13" s="14" customFormat="1" ht="15" customHeight="1">
      <c r="A64" s="35"/>
      <c r="B64" s="35" t="s">
        <v>106</v>
      </c>
      <c r="C64" s="17"/>
      <c r="D64" s="17"/>
      <c r="E64" s="17">
        <v>1869501</v>
      </c>
      <c r="F64" s="17">
        <v>2328290</v>
      </c>
      <c r="G64" s="27">
        <f>SUM(C64:F64)</f>
        <v>4197791</v>
      </c>
      <c r="H64" s="27"/>
      <c r="I64" s="27"/>
      <c r="J64" s="27">
        <v>2889.6856854838707</v>
      </c>
      <c r="K64" s="27">
        <v>3598.8353494623652</v>
      </c>
      <c r="L64" s="27">
        <f t="shared" si="7"/>
        <v>6488.5210349462359</v>
      </c>
    </row>
    <row r="65" spans="1:13" s="14" customFormat="1">
      <c r="A65" s="35"/>
      <c r="B65" s="35" t="s">
        <v>107</v>
      </c>
      <c r="C65" s="17"/>
      <c r="D65" s="17"/>
      <c r="E65" s="17">
        <v>1714968</v>
      </c>
      <c r="F65" s="17">
        <v>2135833</v>
      </c>
      <c r="G65" s="27">
        <f>SUM(C65:F65)</f>
        <v>3850801</v>
      </c>
      <c r="H65" s="27"/>
      <c r="I65" s="27"/>
      <c r="J65" s="27">
        <v>2650.824193548387</v>
      </c>
      <c r="K65" s="27">
        <v>3301.354771505376</v>
      </c>
      <c r="L65" s="27">
        <f t="shared" si="7"/>
        <v>5952.178965053763</v>
      </c>
    </row>
    <row r="66" spans="1:13" s="14" customFormat="1">
      <c r="A66" s="23">
        <v>20</v>
      </c>
      <c r="B66" s="24" t="s">
        <v>41</v>
      </c>
      <c r="C66" s="25">
        <v>178732</v>
      </c>
      <c r="D66" s="25">
        <v>7238</v>
      </c>
      <c r="E66" s="25">
        <v>634866</v>
      </c>
      <c r="F66" s="25">
        <v>619193</v>
      </c>
      <c r="G66" s="25">
        <f>SUM(C66:F66)</f>
        <v>1440029</v>
      </c>
      <c r="H66" s="26">
        <v>276.26586021505375</v>
      </c>
      <c r="I66" s="26">
        <v>11.187768817204301</v>
      </c>
      <c r="J66" s="26">
        <v>981.3116935483871</v>
      </c>
      <c r="K66" s="26">
        <v>957.08595430107516</v>
      </c>
      <c r="L66" s="26">
        <f t="shared" si="7"/>
        <v>2225.8512768817204</v>
      </c>
    </row>
    <row r="67" spans="1:13" s="14" customFormat="1">
      <c r="A67" s="35"/>
      <c r="B67" s="35" t="s">
        <v>108</v>
      </c>
      <c r="C67" s="17">
        <v>178732</v>
      </c>
      <c r="D67" s="17">
        <v>7238</v>
      </c>
      <c r="E67" s="17">
        <v>634866</v>
      </c>
      <c r="F67" s="17">
        <v>619193</v>
      </c>
      <c r="G67" s="17">
        <f t="shared" ref="G67" si="10">G66</f>
        <v>1440029</v>
      </c>
      <c r="H67" s="17">
        <v>276.26586021505375</v>
      </c>
      <c r="I67" s="17">
        <v>11.187768817204301</v>
      </c>
      <c r="J67" s="17">
        <v>981.3116935483871</v>
      </c>
      <c r="K67" s="17">
        <v>957.08595430107516</v>
      </c>
      <c r="L67" s="17">
        <f t="shared" si="7"/>
        <v>2225.8512768817204</v>
      </c>
    </row>
    <row r="68" spans="1:13" s="14" customFormat="1">
      <c r="A68" s="23">
        <v>21</v>
      </c>
      <c r="B68" s="24" t="s">
        <v>43</v>
      </c>
      <c r="C68" s="25">
        <v>5965</v>
      </c>
      <c r="D68" s="25">
        <v>0</v>
      </c>
      <c r="E68" s="25">
        <v>7708154</v>
      </c>
      <c r="F68" s="25">
        <v>3542632</v>
      </c>
      <c r="G68" s="25">
        <f>SUM(C68:F68)</f>
        <v>11256751</v>
      </c>
      <c r="H68" s="26">
        <v>9.2200940860215042</v>
      </c>
      <c r="I68" s="26" t="s">
        <v>205</v>
      </c>
      <c r="J68" s="26">
        <v>11914.485349462364</v>
      </c>
      <c r="K68" s="26">
        <v>5475.8424731182795</v>
      </c>
      <c r="L68" s="26">
        <f t="shared" si="7"/>
        <v>17399.547916666666</v>
      </c>
    </row>
    <row r="69" spans="1:13" s="14" customFormat="1" ht="15" customHeight="1">
      <c r="A69" s="35"/>
      <c r="B69" s="35" t="s">
        <v>109</v>
      </c>
      <c r="C69" s="17"/>
      <c r="D69" s="17"/>
      <c r="E69" s="17">
        <v>7708154</v>
      </c>
      <c r="F69" s="17">
        <v>3528461.4720000001</v>
      </c>
      <c r="G69" s="27">
        <f>F69+E69</f>
        <v>11236615.471999999</v>
      </c>
      <c r="H69" s="27"/>
      <c r="I69" s="27"/>
      <c r="J69" s="27">
        <v>11914.485349462364</v>
      </c>
      <c r="K69" s="27">
        <v>5475.8424731182795</v>
      </c>
      <c r="L69" s="27">
        <f t="shared" si="7"/>
        <v>17390.327822580643</v>
      </c>
    </row>
    <row r="70" spans="1:13" s="14" customFormat="1">
      <c r="A70" s="35"/>
      <c r="B70" s="35" t="s">
        <v>110</v>
      </c>
      <c r="C70" s="17"/>
      <c r="D70" s="17"/>
      <c r="E70" s="17"/>
      <c r="F70" s="17">
        <v>14170.528</v>
      </c>
      <c r="G70" s="27">
        <f>F70+E70</f>
        <v>14170.528</v>
      </c>
      <c r="H70" s="27"/>
      <c r="I70" s="27"/>
      <c r="J70" s="27"/>
      <c r="K70" s="27"/>
      <c r="L70" s="27"/>
    </row>
    <row r="71" spans="1:13" s="14" customFormat="1">
      <c r="A71" s="23">
        <v>22</v>
      </c>
      <c r="B71" s="24" t="s">
        <v>45</v>
      </c>
      <c r="C71" s="25">
        <v>0</v>
      </c>
      <c r="D71" s="25">
        <v>402422</v>
      </c>
      <c r="E71" s="25">
        <v>721889</v>
      </c>
      <c r="F71" s="25">
        <v>472912</v>
      </c>
      <c r="G71" s="25">
        <f>SUM(C71:F71)</f>
        <v>1597223</v>
      </c>
      <c r="H71" s="26" t="s">
        <v>205</v>
      </c>
      <c r="I71" s="26">
        <v>622.02325268817197</v>
      </c>
      <c r="J71" s="26">
        <v>1115.8230510752687</v>
      </c>
      <c r="K71" s="26">
        <v>730.97956989247302</v>
      </c>
      <c r="L71" s="26">
        <f>H71+I71+J71+K71</f>
        <v>2468.8258736559137</v>
      </c>
    </row>
    <row r="72" spans="1:13" s="14" customFormat="1">
      <c r="A72" s="35"/>
      <c r="B72" s="35" t="s">
        <v>111</v>
      </c>
      <c r="C72" s="17"/>
      <c r="D72" s="17"/>
      <c r="E72" s="17">
        <v>721889</v>
      </c>
      <c r="F72" s="17">
        <v>208081.28</v>
      </c>
      <c r="G72" s="27">
        <f>E72+F72</f>
        <v>929970.28</v>
      </c>
      <c r="H72" s="27"/>
      <c r="I72" s="27"/>
      <c r="J72" s="27">
        <v>1115.8230510752687</v>
      </c>
      <c r="K72" s="27">
        <v>321.63101075268816</v>
      </c>
      <c r="L72" s="27">
        <f>H72+I72+J72+K72</f>
        <v>1437.4540618279568</v>
      </c>
    </row>
    <row r="73" spans="1:13" s="36" customFormat="1">
      <c r="A73" s="35"/>
      <c r="B73" s="35" t="s">
        <v>109</v>
      </c>
      <c r="C73" s="17"/>
      <c r="D73" s="17"/>
      <c r="E73" s="17"/>
      <c r="F73" s="17">
        <v>264830.72000000003</v>
      </c>
      <c r="G73" s="27">
        <f>E73+F73</f>
        <v>264830.72000000003</v>
      </c>
      <c r="H73" s="27"/>
      <c r="I73" s="27"/>
      <c r="J73" s="27"/>
      <c r="K73" s="27">
        <v>409.34855913978498</v>
      </c>
      <c r="L73" s="27">
        <f>H73+I73+J73+K73</f>
        <v>409.34855913978498</v>
      </c>
      <c r="M73" s="14"/>
    </row>
    <row r="74" spans="1:13" s="36" customFormat="1">
      <c r="A74" s="18">
        <v>23</v>
      </c>
      <c r="B74" s="19" t="s">
        <v>47</v>
      </c>
      <c r="C74" s="20">
        <v>25880</v>
      </c>
      <c r="D74" s="20">
        <v>0</v>
      </c>
      <c r="E74" s="20">
        <v>2220826</v>
      </c>
      <c r="F74" s="20">
        <v>879419</v>
      </c>
      <c r="G74" s="20">
        <f>SUM(C74:F74)</f>
        <v>3126125</v>
      </c>
      <c r="H74" s="21">
        <v>40.002688172043001</v>
      </c>
      <c r="I74" s="21" t="s">
        <v>205</v>
      </c>
      <c r="J74" s="21">
        <v>3432.7283602150533</v>
      </c>
      <c r="K74" s="21">
        <v>1359.3170026881721</v>
      </c>
      <c r="L74" s="21">
        <f>H74+I74+J74+K74</f>
        <v>4832.0480510752677</v>
      </c>
      <c r="M74" s="14"/>
    </row>
    <row r="75" spans="1:13" s="36" customFormat="1" ht="15" customHeight="1">
      <c r="A75" s="35"/>
      <c r="B75" s="35" t="s">
        <v>112</v>
      </c>
      <c r="C75" s="17">
        <v>25880</v>
      </c>
      <c r="D75" s="17">
        <v>0</v>
      </c>
      <c r="E75" s="17">
        <v>2220826</v>
      </c>
      <c r="F75" s="17">
        <v>879419</v>
      </c>
      <c r="G75" s="27">
        <f>F75+E75+C75</f>
        <v>3126125</v>
      </c>
      <c r="H75" s="27">
        <v>40.002688172043001</v>
      </c>
      <c r="I75" s="27"/>
      <c r="J75" s="27">
        <v>3432.7283602150533</v>
      </c>
      <c r="K75" s="27">
        <v>1359.3170026881721</v>
      </c>
      <c r="L75" s="27">
        <f>L74</f>
        <v>4832.0480510752677</v>
      </c>
    </row>
    <row r="76" spans="1:13" s="36" customFormat="1">
      <c r="A76" s="23">
        <v>24</v>
      </c>
      <c r="B76" s="24" t="s">
        <v>49</v>
      </c>
      <c r="C76" s="25">
        <v>837339</v>
      </c>
      <c r="D76" s="25">
        <v>1633</v>
      </c>
      <c r="E76" s="25">
        <v>515055</v>
      </c>
      <c r="F76" s="25">
        <v>580281</v>
      </c>
      <c r="G76" s="25">
        <f>SUM(C76:F76)</f>
        <v>1934308</v>
      </c>
      <c r="H76" s="26">
        <v>1294.2739919354838</v>
      </c>
      <c r="I76" s="26">
        <v>2.5241263440860213</v>
      </c>
      <c r="J76" s="26">
        <v>796.11995967741927</v>
      </c>
      <c r="K76" s="26">
        <v>896.93971774193551</v>
      </c>
      <c r="L76" s="26">
        <f>H76+I76+J76+K76</f>
        <v>2989.8577956989243</v>
      </c>
    </row>
    <row r="77" spans="1:13" s="36" customFormat="1">
      <c r="A77" s="35"/>
      <c r="B77" s="35" t="s">
        <v>113</v>
      </c>
      <c r="C77" s="17">
        <v>837339</v>
      </c>
      <c r="D77" s="17">
        <v>1633</v>
      </c>
      <c r="E77" s="17">
        <v>92709.9</v>
      </c>
      <c r="F77" s="17">
        <v>49904.165999999997</v>
      </c>
      <c r="G77" s="27">
        <f>C77+D77+E77+F77</f>
        <v>981586.06599999999</v>
      </c>
      <c r="H77" s="27">
        <v>1294.2739919354838</v>
      </c>
      <c r="I77" s="27">
        <v>2.5241263440860213</v>
      </c>
      <c r="J77" s="27">
        <v>143.30159274193545</v>
      </c>
      <c r="K77" s="27">
        <v>77.136815725806443</v>
      </c>
      <c r="L77" s="27">
        <f>SUM(H77:K77)</f>
        <v>1517.2365267473117</v>
      </c>
    </row>
    <row r="78" spans="1:13" s="36" customFormat="1">
      <c r="A78" s="35"/>
      <c r="B78" s="35" t="s">
        <v>114</v>
      </c>
      <c r="C78" s="17"/>
      <c r="D78" s="17"/>
      <c r="E78" s="17">
        <v>422345.1</v>
      </c>
      <c r="F78" s="17">
        <v>530376.83400000003</v>
      </c>
      <c r="G78" s="27">
        <f>C78+D78+E78+F78</f>
        <v>952721.93400000001</v>
      </c>
      <c r="H78" s="27"/>
      <c r="I78" s="27"/>
      <c r="J78" s="27">
        <v>652.81836693548382</v>
      </c>
      <c r="K78" s="27">
        <v>819.802902016129</v>
      </c>
      <c r="L78" s="27">
        <f>SUM(H78:K78)</f>
        <v>1472.6212689516128</v>
      </c>
    </row>
    <row r="79" spans="1:13" s="36" customFormat="1">
      <c r="A79" s="23">
        <v>25</v>
      </c>
      <c r="B79" s="24" t="s">
        <v>51</v>
      </c>
      <c r="C79" s="25">
        <v>7777</v>
      </c>
      <c r="D79" s="25">
        <v>0</v>
      </c>
      <c r="E79" s="25">
        <v>879530</v>
      </c>
      <c r="F79" s="25">
        <v>682031</v>
      </c>
      <c r="G79" s="25">
        <f>SUM(C79:F79)</f>
        <v>1569338</v>
      </c>
      <c r="H79" s="26">
        <v>12.020900537634407</v>
      </c>
      <c r="I79" s="26" t="s">
        <v>205</v>
      </c>
      <c r="J79" s="26">
        <v>1359.4885752688172</v>
      </c>
      <c r="K79" s="26">
        <v>1054.2145833333334</v>
      </c>
      <c r="L79" s="26">
        <f t="shared" ref="L79:L94" si="11">H79+I79+J79+K79</f>
        <v>2425.7240591397849</v>
      </c>
    </row>
    <row r="80" spans="1:13" s="36" customFormat="1">
      <c r="A80" s="35"/>
      <c r="B80" s="35" t="s">
        <v>115</v>
      </c>
      <c r="C80" s="17"/>
      <c r="D80" s="17"/>
      <c r="E80" s="17">
        <v>879530</v>
      </c>
      <c r="F80" s="17">
        <v>682031</v>
      </c>
      <c r="G80" s="17">
        <f>SUM(C80:F80)</f>
        <v>1561561</v>
      </c>
      <c r="H80" s="27"/>
      <c r="I80" s="27"/>
      <c r="J80" s="27">
        <v>1359.4885752688172</v>
      </c>
      <c r="K80" s="27">
        <v>1054.2145833333334</v>
      </c>
      <c r="L80" s="27">
        <f t="shared" si="11"/>
        <v>2413.7031586021503</v>
      </c>
    </row>
    <row r="81" spans="1:12" s="36" customFormat="1">
      <c r="A81" s="23">
        <v>26</v>
      </c>
      <c r="B81" s="24" t="s">
        <v>52</v>
      </c>
      <c r="C81" s="25">
        <v>324719</v>
      </c>
      <c r="D81" s="25">
        <v>0</v>
      </c>
      <c r="E81" s="25">
        <v>2850367.9880799996</v>
      </c>
      <c r="F81" s="25">
        <v>1608616.3410199995</v>
      </c>
      <c r="G81" s="25">
        <f t="shared" ref="G81:G88" si="12">SUM(C81:F81)</f>
        <v>4783703.3290999988</v>
      </c>
      <c r="H81" s="26">
        <v>501.91780913978488</v>
      </c>
      <c r="I81" s="26" t="s">
        <v>205</v>
      </c>
      <c r="J81" s="26">
        <v>4405.8107342634394</v>
      </c>
      <c r="K81" s="26">
        <v>2486.4365486196225</v>
      </c>
      <c r="L81" s="26">
        <f t="shared" si="11"/>
        <v>7394.1650920228476</v>
      </c>
    </row>
    <row r="82" spans="1:12" s="36" customFormat="1">
      <c r="A82" s="35"/>
      <c r="B82" s="35" t="s">
        <v>116</v>
      </c>
      <c r="C82" s="17">
        <v>324719</v>
      </c>
      <c r="D82" s="17"/>
      <c r="E82" s="17">
        <v>521617</v>
      </c>
      <c r="F82" s="17">
        <v>823612</v>
      </c>
      <c r="G82" s="27">
        <f t="shared" si="12"/>
        <v>1669948</v>
      </c>
      <c r="H82" s="27">
        <v>501.91780913978488</v>
      </c>
      <c r="I82" s="27"/>
      <c r="J82" s="27">
        <v>806.26283602150534</v>
      </c>
      <c r="K82" s="27">
        <v>1273.0561827956988</v>
      </c>
      <c r="L82" s="27">
        <f t="shared" si="11"/>
        <v>2581.2368279569891</v>
      </c>
    </row>
    <row r="83" spans="1:12" s="36" customFormat="1">
      <c r="A83" s="35"/>
      <c r="B83" s="35" t="s">
        <v>117</v>
      </c>
      <c r="C83" s="17"/>
      <c r="D83" s="17"/>
      <c r="E83" s="17">
        <v>1661765.9880799996</v>
      </c>
      <c r="F83" s="17">
        <v>785004.34101999947</v>
      </c>
      <c r="G83" s="27">
        <f t="shared" si="12"/>
        <v>2446770.3290999988</v>
      </c>
      <c r="H83" s="27"/>
      <c r="I83" s="27"/>
      <c r="J83" s="27">
        <v>2568.5899009301065</v>
      </c>
      <c r="K83" s="27">
        <v>1213.3803658239237</v>
      </c>
      <c r="L83" s="27">
        <f t="shared" si="11"/>
        <v>3781.9702667540305</v>
      </c>
    </row>
    <row r="84" spans="1:12" s="36" customFormat="1">
      <c r="A84" s="35"/>
      <c r="B84" s="35" t="s">
        <v>118</v>
      </c>
      <c r="C84" s="17"/>
      <c r="D84" s="17"/>
      <c r="E84" s="17">
        <v>34204</v>
      </c>
      <c r="F84" s="17"/>
      <c r="G84" s="27">
        <f t="shared" si="12"/>
        <v>34204</v>
      </c>
      <c r="H84" s="27"/>
      <c r="I84" s="27"/>
      <c r="J84" s="27">
        <v>52.869086021505375</v>
      </c>
      <c r="K84" s="27"/>
      <c r="L84" s="27">
        <f t="shared" si="11"/>
        <v>52.869086021505375</v>
      </c>
    </row>
    <row r="85" spans="1:12" s="36" customFormat="1">
      <c r="A85" s="35"/>
      <c r="B85" s="35" t="s">
        <v>119</v>
      </c>
      <c r="C85" s="17"/>
      <c r="D85" s="17"/>
      <c r="E85" s="17">
        <v>615679</v>
      </c>
      <c r="F85" s="17"/>
      <c r="G85" s="27">
        <f t="shared" si="12"/>
        <v>615679</v>
      </c>
      <c r="H85" s="27"/>
      <c r="I85" s="27"/>
      <c r="J85" s="27">
        <v>951.65436827956978</v>
      </c>
      <c r="K85" s="27"/>
      <c r="L85" s="27">
        <f t="shared" si="11"/>
        <v>951.65436827956978</v>
      </c>
    </row>
    <row r="86" spans="1:12" s="36" customFormat="1">
      <c r="A86" s="35"/>
      <c r="B86" s="35" t="s">
        <v>120</v>
      </c>
      <c r="C86" s="17"/>
      <c r="D86" s="17"/>
      <c r="E86" s="17">
        <v>14252</v>
      </c>
      <c r="F86" s="17"/>
      <c r="G86" s="27">
        <f t="shared" si="12"/>
        <v>14252</v>
      </c>
      <c r="H86" s="27"/>
      <c r="I86" s="27"/>
      <c r="J86" s="27">
        <v>22.029301075268815</v>
      </c>
      <c r="K86" s="27"/>
      <c r="L86" s="27">
        <f t="shared" si="11"/>
        <v>22.029301075268815</v>
      </c>
    </row>
    <row r="87" spans="1:12" s="36" customFormat="1">
      <c r="A87" s="35"/>
      <c r="B87" s="35" t="s">
        <v>121</v>
      </c>
      <c r="C87" s="17"/>
      <c r="D87" s="17"/>
      <c r="E87" s="17">
        <v>2850</v>
      </c>
      <c r="F87" s="17"/>
      <c r="G87" s="27"/>
      <c r="H87" s="27"/>
      <c r="I87" s="27"/>
      <c r="J87" s="27">
        <v>4.4052419354838701</v>
      </c>
      <c r="K87" s="27"/>
      <c r="L87" s="27">
        <f t="shared" si="11"/>
        <v>4.4052419354838701</v>
      </c>
    </row>
    <row r="88" spans="1:12" s="36" customFormat="1">
      <c r="A88" s="23">
        <v>27</v>
      </c>
      <c r="B88" s="24" t="s">
        <v>54</v>
      </c>
      <c r="C88" s="25">
        <v>720065</v>
      </c>
      <c r="D88" s="25">
        <v>0</v>
      </c>
      <c r="E88" s="25">
        <v>2720621</v>
      </c>
      <c r="F88" s="25">
        <v>848875</v>
      </c>
      <c r="G88" s="25">
        <f t="shared" si="12"/>
        <v>4289561</v>
      </c>
      <c r="H88" s="26">
        <v>1113.0036962365591</v>
      </c>
      <c r="I88" s="26" t="s">
        <v>205</v>
      </c>
      <c r="J88" s="26">
        <v>4205.2609543010749</v>
      </c>
      <c r="K88" s="26">
        <v>1312.1051747311826</v>
      </c>
      <c r="L88" s="26">
        <f t="shared" si="11"/>
        <v>6630.3698252688173</v>
      </c>
    </row>
    <row r="89" spans="1:12" s="36" customFormat="1">
      <c r="A89" s="35"/>
      <c r="B89" s="35" t="s">
        <v>122</v>
      </c>
      <c r="C89" s="17"/>
      <c r="D89" s="17"/>
      <c r="E89" s="17">
        <v>1366296</v>
      </c>
      <c r="F89" s="17">
        <v>551939</v>
      </c>
      <c r="G89" s="27">
        <f t="shared" ref="G89:G95" si="13">SUM(C89:F89)</f>
        <v>1918235</v>
      </c>
      <c r="H89" s="27"/>
      <c r="I89" s="27"/>
      <c r="J89" s="27">
        <v>2111.882258064516</v>
      </c>
      <c r="K89" s="27">
        <v>853.13151881720421</v>
      </c>
      <c r="L89" s="27">
        <f t="shared" si="11"/>
        <v>2965.0137768817203</v>
      </c>
    </row>
    <row r="90" spans="1:12" s="36" customFormat="1">
      <c r="A90" s="35"/>
      <c r="B90" s="35" t="s">
        <v>123</v>
      </c>
      <c r="C90" s="17"/>
      <c r="D90" s="17"/>
      <c r="E90" s="17">
        <v>931813</v>
      </c>
      <c r="F90" s="17">
        <v>230894</v>
      </c>
      <c r="G90" s="27">
        <f t="shared" si="13"/>
        <v>1162707</v>
      </c>
      <c r="H90" s="27"/>
      <c r="I90" s="27"/>
      <c r="J90" s="27">
        <v>1440.3023521505374</v>
      </c>
      <c r="K90" s="27">
        <v>356.89260752688165</v>
      </c>
      <c r="L90" s="27">
        <f t="shared" si="11"/>
        <v>1797.1949596774191</v>
      </c>
    </row>
    <row r="91" spans="1:12" s="36" customFormat="1">
      <c r="A91" s="35"/>
      <c r="B91" s="35" t="s">
        <v>124</v>
      </c>
      <c r="C91" s="17"/>
      <c r="D91" s="17"/>
      <c r="E91" s="17">
        <v>285121</v>
      </c>
      <c r="F91" s="17">
        <v>2377</v>
      </c>
      <c r="G91" s="27">
        <f t="shared" si="13"/>
        <v>287498</v>
      </c>
      <c r="H91" s="27"/>
      <c r="I91" s="27"/>
      <c r="J91" s="27">
        <v>440.71122311827958</v>
      </c>
      <c r="K91" s="27">
        <v>3.6741263440860212</v>
      </c>
      <c r="L91" s="27">
        <f t="shared" si="11"/>
        <v>444.38534946236558</v>
      </c>
    </row>
    <row r="92" spans="1:12" s="36" customFormat="1">
      <c r="A92" s="35"/>
      <c r="B92" s="35" t="s">
        <v>125</v>
      </c>
      <c r="C92" s="17"/>
      <c r="D92" s="17"/>
      <c r="E92" s="17">
        <v>23669</v>
      </c>
      <c r="F92" s="17"/>
      <c r="G92" s="27">
        <f t="shared" si="13"/>
        <v>23669</v>
      </c>
      <c r="H92" s="27"/>
      <c r="I92" s="27"/>
      <c r="J92" s="27">
        <v>36.585147849462359</v>
      </c>
      <c r="K92" s="27"/>
      <c r="L92" s="27">
        <f t="shared" si="11"/>
        <v>36.585147849462359</v>
      </c>
    </row>
    <row r="93" spans="1:12" s="36" customFormat="1">
      <c r="A93" s="35"/>
      <c r="B93" s="35" t="s">
        <v>126</v>
      </c>
      <c r="C93" s="17"/>
      <c r="D93" s="17"/>
      <c r="E93" s="17">
        <v>41898</v>
      </c>
      <c r="F93" s="17">
        <v>34549</v>
      </c>
      <c r="G93" s="27">
        <f t="shared" si="13"/>
        <v>76447</v>
      </c>
      <c r="H93" s="27"/>
      <c r="I93" s="27"/>
      <c r="J93" s="27">
        <v>64.761693548387086</v>
      </c>
      <c r="K93" s="27">
        <v>53.402352150537631</v>
      </c>
      <c r="L93" s="27">
        <f t="shared" si="11"/>
        <v>118.16404569892472</v>
      </c>
    </row>
    <row r="94" spans="1:12" s="36" customFormat="1">
      <c r="A94" s="35"/>
      <c r="B94" s="35" t="s">
        <v>127</v>
      </c>
      <c r="C94" s="17"/>
      <c r="D94" s="17"/>
      <c r="E94" s="17">
        <v>71824</v>
      </c>
      <c r="F94" s="17">
        <v>29116</v>
      </c>
      <c r="G94" s="27">
        <f t="shared" si="13"/>
        <v>100940</v>
      </c>
      <c r="H94" s="27"/>
      <c r="I94" s="27"/>
      <c r="J94" s="27">
        <v>111.01827956989246</v>
      </c>
      <c r="K94" s="27">
        <v>45.004569892473114</v>
      </c>
      <c r="L94" s="27">
        <f t="shared" si="11"/>
        <v>156.02284946236557</v>
      </c>
    </row>
    <row r="95" spans="1:12" s="36" customFormat="1">
      <c r="A95" s="23">
        <v>28</v>
      </c>
      <c r="B95" s="24" t="s">
        <v>55</v>
      </c>
      <c r="C95" s="25">
        <v>449532</v>
      </c>
      <c r="D95" s="25">
        <v>0</v>
      </c>
      <c r="E95" s="25">
        <v>833670</v>
      </c>
      <c r="F95" s="25">
        <v>566037</v>
      </c>
      <c r="G95" s="25">
        <f t="shared" si="13"/>
        <v>1849239</v>
      </c>
      <c r="H95" s="26">
        <v>694.8411290322581</v>
      </c>
      <c r="I95" s="26" t="s">
        <v>205</v>
      </c>
      <c r="J95" s="26">
        <v>1288.6028225806451</v>
      </c>
      <c r="K95" s="26">
        <v>874.92278225806444</v>
      </c>
      <c r="L95" s="26">
        <f>H95+I95+J95+K95</f>
        <v>2858.3667338709674</v>
      </c>
    </row>
    <row r="96" spans="1:12" s="36" customFormat="1">
      <c r="A96" s="35"/>
      <c r="B96" s="35" t="s">
        <v>128</v>
      </c>
      <c r="C96" s="17">
        <v>449532</v>
      </c>
      <c r="D96" s="17">
        <v>0</v>
      </c>
      <c r="E96" s="17">
        <v>833670</v>
      </c>
      <c r="F96" s="17">
        <v>566037</v>
      </c>
      <c r="G96" s="27">
        <f>C96+D96+E96+F96</f>
        <v>1849239</v>
      </c>
      <c r="H96" s="27">
        <v>694.8411290322581</v>
      </c>
      <c r="I96" s="27"/>
      <c r="J96" s="27">
        <v>1288.6028225806451</v>
      </c>
      <c r="K96" s="27">
        <v>874.92278225806444</v>
      </c>
      <c r="L96" s="27">
        <f>H96+I96+J96+K96</f>
        <v>2858.3667338709674</v>
      </c>
    </row>
    <row r="97" spans="1:12" s="36" customFormat="1">
      <c r="A97" s="23">
        <v>29</v>
      </c>
      <c r="B97" s="24" t="s">
        <v>57</v>
      </c>
      <c r="C97" s="25">
        <v>243520</v>
      </c>
      <c r="D97" s="25">
        <v>0</v>
      </c>
      <c r="E97" s="25">
        <v>1217657</v>
      </c>
      <c r="F97" s="25">
        <v>474336</v>
      </c>
      <c r="G97" s="25">
        <f>SUM(C97:F97)</f>
        <v>1935513</v>
      </c>
      <c r="H97" s="26">
        <v>376.4086021505376</v>
      </c>
      <c r="I97" s="26" t="s">
        <v>205</v>
      </c>
      <c r="J97" s="26">
        <v>1882.1311155913977</v>
      </c>
      <c r="K97" s="26">
        <v>733.18064516129027</v>
      </c>
      <c r="L97" s="26">
        <f>H97+I97+J97+K97</f>
        <v>2991.7203629032256</v>
      </c>
    </row>
    <row r="98" spans="1:12" s="36" customFormat="1">
      <c r="A98" s="35"/>
      <c r="B98" s="35" t="s">
        <v>129</v>
      </c>
      <c r="C98" s="17">
        <v>243520</v>
      </c>
      <c r="D98" s="17"/>
      <c r="E98" s="17">
        <v>1217657</v>
      </c>
      <c r="F98" s="17">
        <v>474336</v>
      </c>
      <c r="G98" s="27">
        <f>SUM(C98:F98)</f>
        <v>1935513</v>
      </c>
      <c r="H98" s="27">
        <v>376.4086021505376</v>
      </c>
      <c r="I98" s="27"/>
      <c r="J98" s="27">
        <v>1882.1311155913977</v>
      </c>
      <c r="K98" s="27">
        <v>733.18064516129027</v>
      </c>
      <c r="L98" s="27">
        <f t="shared" ref="L98:L118" si="14">H98+I98+J98+K98</f>
        <v>2991.7203629032256</v>
      </c>
    </row>
    <row r="99" spans="1:12" s="36" customFormat="1">
      <c r="A99" s="35"/>
      <c r="B99" s="35" t="s">
        <v>73</v>
      </c>
      <c r="C99" s="17"/>
      <c r="D99" s="17"/>
      <c r="E99" s="17"/>
      <c r="F99" s="17"/>
      <c r="G99" s="27">
        <f>SUM(C99:F99)</f>
        <v>0</v>
      </c>
      <c r="H99" s="27" t="s">
        <v>205</v>
      </c>
      <c r="I99" s="27"/>
      <c r="J99" s="27"/>
      <c r="K99" s="27"/>
      <c r="L99" s="27">
        <f t="shared" si="14"/>
        <v>0</v>
      </c>
    </row>
    <row r="100" spans="1:12" s="36" customFormat="1">
      <c r="A100" s="23">
        <v>30</v>
      </c>
      <c r="B100" s="24" t="s">
        <v>58</v>
      </c>
      <c r="C100" s="25">
        <v>10989</v>
      </c>
      <c r="D100" s="25">
        <v>0</v>
      </c>
      <c r="E100" s="25">
        <v>3161978.2</v>
      </c>
      <c r="F100" s="25">
        <v>1672195</v>
      </c>
      <c r="G100" s="25">
        <f>SUM(C100:F100)</f>
        <v>4845162.2</v>
      </c>
      <c r="H100" s="26">
        <v>16.985685483870967</v>
      </c>
      <c r="I100" s="26" t="s">
        <v>205</v>
      </c>
      <c r="J100" s="26">
        <v>4887.4663037634409</v>
      </c>
      <c r="K100" s="26">
        <v>2584.7100134408597</v>
      </c>
      <c r="L100" s="26">
        <f>H100+I100+J100+K100</f>
        <v>7489.1620026881719</v>
      </c>
    </row>
    <row r="101" spans="1:12" s="36" customFormat="1">
      <c r="A101" s="35"/>
      <c r="B101" s="35" t="s">
        <v>130</v>
      </c>
      <c r="C101" s="17"/>
      <c r="D101" s="17"/>
      <c r="E101" s="17">
        <v>3161978.2</v>
      </c>
      <c r="F101" s="17">
        <v>1672195</v>
      </c>
      <c r="G101" s="17">
        <f>G100</f>
        <v>4845162.2</v>
      </c>
      <c r="H101" s="27"/>
      <c r="I101" s="27"/>
      <c r="J101" s="27">
        <v>4887.4663037634409</v>
      </c>
      <c r="K101" s="27">
        <v>2584.7100134408597</v>
      </c>
      <c r="L101" s="27">
        <f t="shared" si="14"/>
        <v>7472.1763172043011</v>
      </c>
    </row>
    <row r="102" spans="1:12" s="36" customFormat="1">
      <c r="A102" s="23">
        <v>31</v>
      </c>
      <c r="B102" s="24" t="s">
        <v>60</v>
      </c>
      <c r="C102" s="25">
        <v>7542</v>
      </c>
      <c r="D102" s="25">
        <v>0</v>
      </c>
      <c r="E102" s="25">
        <v>810811</v>
      </c>
      <c r="F102" s="37">
        <v>757687</v>
      </c>
      <c r="G102" s="25">
        <f>SUM(C102:F102)</f>
        <v>1576040</v>
      </c>
      <c r="H102" s="26">
        <v>11.657661290322579</v>
      </c>
      <c r="I102" s="26" t="s">
        <v>205</v>
      </c>
      <c r="J102" s="26">
        <v>1253.269690860215</v>
      </c>
      <c r="K102" s="26">
        <v>1171.1559811827956</v>
      </c>
      <c r="L102" s="26">
        <f t="shared" si="14"/>
        <v>2436.083333333333</v>
      </c>
    </row>
    <row r="103" spans="1:12" s="36" customFormat="1">
      <c r="A103" s="35"/>
      <c r="B103" s="35" t="s">
        <v>131</v>
      </c>
      <c r="C103" s="17">
        <v>7542</v>
      </c>
      <c r="D103" s="17"/>
      <c r="E103" s="17">
        <v>810811</v>
      </c>
      <c r="F103" s="17">
        <v>757687</v>
      </c>
      <c r="G103" s="27">
        <f>E103+F103</f>
        <v>1568498</v>
      </c>
      <c r="H103" s="27"/>
      <c r="I103" s="27"/>
      <c r="J103" s="27">
        <v>1253.269690860215</v>
      </c>
      <c r="K103" s="27">
        <v>1171.1559811827956</v>
      </c>
      <c r="L103" s="27">
        <f t="shared" si="14"/>
        <v>2424.4256720430103</v>
      </c>
    </row>
    <row r="104" spans="1:12" s="36" customFormat="1">
      <c r="A104" s="18">
        <v>32</v>
      </c>
      <c r="B104" s="19" t="s">
        <v>62</v>
      </c>
      <c r="C104" s="20">
        <v>0</v>
      </c>
      <c r="D104" s="20">
        <v>0</v>
      </c>
      <c r="E104" s="20">
        <v>15974</v>
      </c>
      <c r="F104" s="20">
        <v>16816</v>
      </c>
      <c r="G104" s="20">
        <f>SUM(C104:F104)</f>
        <v>32790</v>
      </c>
      <c r="H104" s="21" t="s">
        <v>205</v>
      </c>
      <c r="I104" s="21" t="s">
        <v>205</v>
      </c>
      <c r="J104" s="21">
        <v>24.690994623655911</v>
      </c>
      <c r="K104" s="21">
        <v>25.992473118279566</v>
      </c>
      <c r="L104" s="21">
        <f t="shared" si="14"/>
        <v>50.683467741935473</v>
      </c>
    </row>
    <row r="105" spans="1:12" s="36" customFormat="1">
      <c r="A105" s="35"/>
      <c r="B105" s="35" t="s">
        <v>132</v>
      </c>
      <c r="C105" s="17"/>
      <c r="D105" s="17"/>
      <c r="E105" s="17">
        <v>15974</v>
      </c>
      <c r="F105" s="17">
        <v>16816</v>
      </c>
      <c r="G105" s="27">
        <f>C105+D105+E105+F105</f>
        <v>32790</v>
      </c>
      <c r="H105" s="71" t="s">
        <v>205</v>
      </c>
      <c r="I105" s="27"/>
      <c r="J105" s="27">
        <v>24.690994623655911</v>
      </c>
      <c r="K105" s="27">
        <v>25.992473118279566</v>
      </c>
      <c r="L105" s="27">
        <f t="shared" si="14"/>
        <v>50.683467741935473</v>
      </c>
    </row>
    <row r="106" spans="1:12" s="36" customFormat="1">
      <c r="A106" s="18">
        <v>33</v>
      </c>
      <c r="B106" s="19" t="s">
        <v>61</v>
      </c>
      <c r="C106" s="20">
        <v>510473</v>
      </c>
      <c r="D106" s="20">
        <v>75658</v>
      </c>
      <c r="E106" s="20">
        <v>4362809</v>
      </c>
      <c r="F106" s="20">
        <v>1856305</v>
      </c>
      <c r="G106" s="20">
        <f>SUM(C106:F106)</f>
        <v>6805245</v>
      </c>
      <c r="H106" s="21">
        <v>789.03756720430101</v>
      </c>
      <c r="I106" s="21">
        <v>116.94448924731182</v>
      </c>
      <c r="J106" s="21">
        <v>6743.5891801075259</v>
      </c>
      <c r="K106" s="21">
        <v>2869.2886424731182</v>
      </c>
      <c r="L106" s="21">
        <f t="shared" si="14"/>
        <v>10518.859879032258</v>
      </c>
    </row>
    <row r="107" spans="1:12" s="36" customFormat="1">
      <c r="A107" s="35"/>
      <c r="B107" s="35" t="s">
        <v>133</v>
      </c>
      <c r="C107" s="17">
        <v>510473</v>
      </c>
      <c r="D107" s="17">
        <v>75658</v>
      </c>
      <c r="E107" s="17">
        <v>4362809</v>
      </c>
      <c r="F107" s="17">
        <v>1856305</v>
      </c>
      <c r="G107" s="27">
        <f>C107+D107+E107+F107</f>
        <v>6805245</v>
      </c>
      <c r="H107" s="27">
        <v>789.03756720430101</v>
      </c>
      <c r="I107" s="27"/>
      <c r="J107" s="27">
        <v>6743.5891801075259</v>
      </c>
      <c r="K107" s="27">
        <v>2869.2886424731182</v>
      </c>
      <c r="L107" s="27">
        <f t="shared" si="14"/>
        <v>10401.915389784945</v>
      </c>
    </row>
    <row r="108" spans="1:12" s="36" customFormat="1">
      <c r="A108" s="18">
        <v>34</v>
      </c>
      <c r="B108" s="72" t="s">
        <v>214</v>
      </c>
      <c r="C108" s="20">
        <v>0</v>
      </c>
      <c r="D108" s="20">
        <v>0</v>
      </c>
      <c r="E108" s="20">
        <v>320872</v>
      </c>
      <c r="F108" s="20">
        <v>0</v>
      </c>
      <c r="G108" s="20">
        <f>SUM(C108:F108)</f>
        <v>320872</v>
      </c>
      <c r="H108" s="20" t="s">
        <v>205</v>
      </c>
      <c r="I108" s="20" t="s">
        <v>205</v>
      </c>
      <c r="J108" s="20">
        <v>495.971505376344</v>
      </c>
      <c r="K108" s="20" t="s">
        <v>205</v>
      </c>
      <c r="L108" s="20">
        <f t="shared" si="14"/>
        <v>495.971505376344</v>
      </c>
    </row>
    <row r="109" spans="1:12" s="36" customFormat="1">
      <c r="A109" s="35"/>
      <c r="B109" s="35" t="s">
        <v>215</v>
      </c>
      <c r="C109" s="17">
        <v>0</v>
      </c>
      <c r="D109" s="17">
        <v>0</v>
      </c>
      <c r="E109" s="17">
        <v>320872</v>
      </c>
      <c r="F109" s="17">
        <v>0</v>
      </c>
      <c r="G109" s="27">
        <f>C109+D109+E109+F109</f>
        <v>320872</v>
      </c>
      <c r="H109" s="71" t="s">
        <v>205</v>
      </c>
      <c r="I109" s="71"/>
      <c r="J109" s="71">
        <v>495.971505376344</v>
      </c>
      <c r="K109" s="71" t="s">
        <v>205</v>
      </c>
      <c r="L109" s="71">
        <f t="shared" si="14"/>
        <v>495.971505376344</v>
      </c>
    </row>
    <row r="110" spans="1:12" s="36" customFormat="1">
      <c r="A110" s="18">
        <v>35</v>
      </c>
      <c r="B110" s="72" t="s">
        <v>206</v>
      </c>
      <c r="C110" s="20">
        <v>0</v>
      </c>
      <c r="D110" s="20">
        <v>0</v>
      </c>
      <c r="E110" s="20">
        <v>9390</v>
      </c>
      <c r="F110" s="20">
        <v>65963</v>
      </c>
      <c r="G110" s="20">
        <f>SUM(C110:F110)</f>
        <v>75353</v>
      </c>
      <c r="H110" s="20" t="s">
        <v>205</v>
      </c>
      <c r="I110" s="20" t="s">
        <v>205</v>
      </c>
      <c r="J110" s="20">
        <v>14.514112903225806</v>
      </c>
      <c r="K110" s="20">
        <v>101.95893817204301</v>
      </c>
      <c r="L110" s="20">
        <f t="shared" si="14"/>
        <v>116.47305107526881</v>
      </c>
    </row>
    <row r="111" spans="1:12" s="36" customFormat="1">
      <c r="A111" s="35"/>
      <c r="B111" s="35" t="s">
        <v>207</v>
      </c>
      <c r="C111" s="17">
        <v>0</v>
      </c>
      <c r="D111" s="17">
        <v>0</v>
      </c>
      <c r="E111" s="17">
        <v>9390</v>
      </c>
      <c r="F111" s="17">
        <v>65963</v>
      </c>
      <c r="G111" s="27">
        <f>C111+D111+E111+F111</f>
        <v>75353</v>
      </c>
      <c r="H111" s="71" t="s">
        <v>205</v>
      </c>
      <c r="I111" s="71"/>
      <c r="J111" s="71">
        <v>14.514112903225806</v>
      </c>
      <c r="K111" s="71">
        <v>101.95893817204301</v>
      </c>
      <c r="L111" s="71">
        <f t="shared" si="14"/>
        <v>116.47305107526881</v>
      </c>
    </row>
    <row r="112" spans="1:12" s="36" customFormat="1">
      <c r="A112" s="18">
        <v>36</v>
      </c>
      <c r="B112" s="19" t="s">
        <v>63</v>
      </c>
      <c r="C112" s="20">
        <v>0</v>
      </c>
      <c r="D112" s="20">
        <v>0</v>
      </c>
      <c r="E112" s="20">
        <v>393506</v>
      </c>
      <c r="F112" s="73">
        <v>75540</v>
      </c>
      <c r="G112" s="20">
        <f>SUM(C112:F112)</f>
        <v>469046</v>
      </c>
      <c r="H112" s="21" t="s">
        <v>205</v>
      </c>
      <c r="I112" s="21" t="s">
        <v>205</v>
      </c>
      <c r="J112" s="21">
        <v>608.24180107526877</v>
      </c>
      <c r="K112" s="21">
        <v>116.76209677419354</v>
      </c>
      <c r="L112" s="21">
        <f t="shared" si="14"/>
        <v>725.00389784946231</v>
      </c>
    </row>
    <row r="113" spans="1:12" s="36" customFormat="1" ht="30">
      <c r="A113" s="35"/>
      <c r="B113" s="38" t="s">
        <v>134</v>
      </c>
      <c r="C113" s="17"/>
      <c r="D113" s="17"/>
      <c r="E113" s="17">
        <v>393506</v>
      </c>
      <c r="F113" s="17">
        <v>75540</v>
      </c>
      <c r="G113" s="27">
        <f>SUM(C113:F113)</f>
        <v>469046</v>
      </c>
      <c r="H113" s="27"/>
      <c r="I113" s="27"/>
      <c r="J113" s="27">
        <v>608.24180107526877</v>
      </c>
      <c r="K113" s="27">
        <v>116.76209677419354</v>
      </c>
      <c r="L113" s="27">
        <f t="shared" si="14"/>
        <v>725.00389784946231</v>
      </c>
    </row>
    <row r="114" spans="1:12" s="36" customFormat="1">
      <c r="A114" s="18">
        <v>37</v>
      </c>
      <c r="B114" s="19" t="s">
        <v>64</v>
      </c>
      <c r="C114" s="20">
        <v>199694</v>
      </c>
      <c r="D114" s="20">
        <v>0</v>
      </c>
      <c r="E114" s="20">
        <v>96210</v>
      </c>
      <c r="F114" s="20">
        <v>93404</v>
      </c>
      <c r="G114" s="20">
        <f>SUM(C114:F114)</f>
        <v>389308</v>
      </c>
      <c r="H114" s="21">
        <v>308.66680107526878</v>
      </c>
      <c r="I114" s="21" t="s">
        <v>205</v>
      </c>
      <c r="J114" s="21">
        <v>148.71169354838707</v>
      </c>
      <c r="K114" s="21">
        <v>144.3744623655914</v>
      </c>
      <c r="L114" s="21">
        <f t="shared" si="14"/>
        <v>601.7529569892472</v>
      </c>
    </row>
    <row r="115" spans="1:12" s="36" customFormat="1">
      <c r="A115" s="35"/>
      <c r="B115" s="35" t="s">
        <v>135</v>
      </c>
      <c r="C115" s="17">
        <v>199694</v>
      </c>
      <c r="D115" s="17"/>
      <c r="E115" s="17">
        <v>96210</v>
      </c>
      <c r="F115" s="17">
        <v>93404</v>
      </c>
      <c r="G115" s="27">
        <f t="shared" ref="G115" si="15">G114</f>
        <v>389308</v>
      </c>
      <c r="H115" s="27">
        <v>308.66680107526878</v>
      </c>
      <c r="I115" s="27"/>
      <c r="J115" s="27">
        <v>148.71169354838707</v>
      </c>
      <c r="K115" s="27">
        <v>144.3744623655914</v>
      </c>
      <c r="L115" s="27">
        <f t="shared" si="14"/>
        <v>601.7529569892472</v>
      </c>
    </row>
    <row r="116" spans="1:12" s="36" customFormat="1">
      <c r="A116" s="23">
        <v>38</v>
      </c>
      <c r="B116" s="24" t="s">
        <v>65</v>
      </c>
      <c r="C116" s="25">
        <v>0</v>
      </c>
      <c r="D116" s="25">
        <v>0</v>
      </c>
      <c r="E116" s="25">
        <v>225925</v>
      </c>
      <c r="F116" s="25">
        <v>64644</v>
      </c>
      <c r="G116" s="25">
        <f t="shared" ref="G116:G121" si="16">SUM(C116:F116)</f>
        <v>290569</v>
      </c>
      <c r="H116" s="26" t="s">
        <v>205</v>
      </c>
      <c r="I116" s="26" t="s">
        <v>205</v>
      </c>
      <c r="J116" s="26">
        <v>349.21202956989248</v>
      </c>
      <c r="K116" s="26">
        <v>99.920161290322582</v>
      </c>
      <c r="L116" s="26">
        <f t="shared" si="14"/>
        <v>449.13219086021508</v>
      </c>
    </row>
    <row r="117" spans="1:12" s="36" customFormat="1" ht="30">
      <c r="A117" s="35"/>
      <c r="B117" s="38" t="s">
        <v>136</v>
      </c>
      <c r="C117" s="17"/>
      <c r="D117" s="17"/>
      <c r="E117" s="17">
        <v>54222</v>
      </c>
      <c r="F117" s="17">
        <v>3943.2840000000001</v>
      </c>
      <c r="G117" s="27">
        <f t="shared" si="16"/>
        <v>58165.284</v>
      </c>
      <c r="H117" s="27"/>
      <c r="I117" s="27"/>
      <c r="J117" s="27">
        <v>83.810887096774181</v>
      </c>
      <c r="K117" s="27">
        <v>6.0951298387096768</v>
      </c>
      <c r="L117" s="27">
        <f t="shared" si="14"/>
        <v>89.906016935483862</v>
      </c>
    </row>
    <row r="118" spans="1:12" s="36" customFormat="1">
      <c r="A118" s="35"/>
      <c r="B118" s="35" t="s">
        <v>137</v>
      </c>
      <c r="C118" s="17"/>
      <c r="D118" s="17"/>
      <c r="E118" s="17">
        <v>171703</v>
      </c>
      <c r="F118" s="17">
        <v>60700.716</v>
      </c>
      <c r="G118" s="27">
        <f t="shared" si="16"/>
        <v>232403.71600000001</v>
      </c>
      <c r="H118" s="27"/>
      <c r="I118" s="27"/>
      <c r="J118" s="27">
        <v>265.40114247311828</v>
      </c>
      <c r="K118" s="27">
        <v>93.825031451612901</v>
      </c>
      <c r="L118" s="27">
        <f t="shared" si="14"/>
        <v>359.2261739247312</v>
      </c>
    </row>
    <row r="119" spans="1:12" s="36" customFormat="1">
      <c r="A119" s="23">
        <v>39</v>
      </c>
      <c r="B119" s="24" t="s">
        <v>66</v>
      </c>
      <c r="C119" s="25">
        <v>0</v>
      </c>
      <c r="D119" s="25">
        <v>135677</v>
      </c>
      <c r="E119" s="25">
        <v>761011</v>
      </c>
      <c r="F119" s="25">
        <v>864641</v>
      </c>
      <c r="G119" s="25">
        <f>SUM(C119:F119)</f>
        <v>1761329</v>
      </c>
      <c r="H119" s="26" t="s">
        <v>205</v>
      </c>
      <c r="I119" s="26">
        <v>209.71579301075269</v>
      </c>
      <c r="J119" s="26">
        <v>1176.293884408602</v>
      </c>
      <c r="K119" s="26">
        <v>1336.4746639784944</v>
      </c>
      <c r="L119" s="26">
        <f>H119+I119+J119+K119</f>
        <v>2722.4843413978492</v>
      </c>
    </row>
    <row r="120" spans="1:12" s="36" customFormat="1">
      <c r="A120" s="35"/>
      <c r="B120" s="35" t="s">
        <v>138</v>
      </c>
      <c r="C120" s="17"/>
      <c r="D120" s="17">
        <v>135677</v>
      </c>
      <c r="E120" s="17">
        <v>761011</v>
      </c>
      <c r="F120" s="17">
        <v>864641</v>
      </c>
      <c r="G120" s="27">
        <f t="shared" si="16"/>
        <v>1761329</v>
      </c>
      <c r="H120" s="27"/>
      <c r="I120" s="27">
        <v>209.71579301075269</v>
      </c>
      <c r="J120" s="27">
        <v>1176.293884408602</v>
      </c>
      <c r="K120" s="27">
        <v>1336.4746639784944</v>
      </c>
      <c r="L120" s="27">
        <f>H120+I120+J120+K120</f>
        <v>2722.4843413978492</v>
      </c>
    </row>
    <row r="121" spans="1:12" s="36" customFormat="1">
      <c r="A121" s="23">
        <v>40</v>
      </c>
      <c r="B121" s="24" t="s">
        <v>67</v>
      </c>
      <c r="C121" s="25">
        <v>0</v>
      </c>
      <c r="D121" s="25">
        <v>0</v>
      </c>
      <c r="E121" s="25">
        <v>422740</v>
      </c>
      <c r="F121" s="25">
        <v>559058</v>
      </c>
      <c r="G121" s="25">
        <f t="shared" si="16"/>
        <v>981798</v>
      </c>
      <c r="H121" s="26" t="s">
        <v>205</v>
      </c>
      <c r="I121" s="26" t="s">
        <v>205</v>
      </c>
      <c r="J121" s="26">
        <v>653.42876344086017</v>
      </c>
      <c r="K121" s="26">
        <v>864.13534946236553</v>
      </c>
      <c r="L121" s="26">
        <f>H121+I121+J121+K121</f>
        <v>1517.5641129032256</v>
      </c>
    </row>
    <row r="122" spans="1:12" s="36" customFormat="1">
      <c r="A122" s="35"/>
      <c r="B122" s="35" t="s">
        <v>139</v>
      </c>
      <c r="C122" s="17"/>
      <c r="D122" s="17"/>
      <c r="E122" s="17">
        <v>422740</v>
      </c>
      <c r="F122" s="17">
        <v>559058</v>
      </c>
      <c r="G122" s="27">
        <f>SUM(C122:F122)</f>
        <v>981798</v>
      </c>
      <c r="H122" s="27"/>
      <c r="I122" s="27"/>
      <c r="J122" s="27">
        <v>653.42876344086017</v>
      </c>
      <c r="K122" s="27">
        <v>864.13534946236553</v>
      </c>
      <c r="L122" s="27">
        <f>SUM(H122:K122)</f>
        <v>1517.5641129032256</v>
      </c>
    </row>
    <row r="123" spans="1:12" s="36" customFormat="1">
      <c r="A123" s="23">
        <v>41</v>
      </c>
      <c r="B123" s="24" t="s">
        <v>69</v>
      </c>
      <c r="C123" s="25">
        <v>127699</v>
      </c>
      <c r="D123" s="25">
        <v>0</v>
      </c>
      <c r="E123" s="25">
        <v>1132914</v>
      </c>
      <c r="F123" s="25">
        <v>384107</v>
      </c>
      <c r="G123" s="25">
        <f t="shared" ref="G123:G133" si="17">SUM(C123:F123)</f>
        <v>1644720</v>
      </c>
      <c r="H123" s="26">
        <v>197.38420698924728</v>
      </c>
      <c r="I123" s="26" t="s">
        <v>205</v>
      </c>
      <c r="J123" s="26">
        <v>1751.143951612903</v>
      </c>
      <c r="K123" s="26">
        <v>593.71377688172038</v>
      </c>
      <c r="L123" s="26">
        <f>H123+I123+J123+K123</f>
        <v>2542.2419354838707</v>
      </c>
    </row>
    <row r="124" spans="1:12" s="36" customFormat="1">
      <c r="A124" s="35"/>
      <c r="B124" s="35" t="s">
        <v>140</v>
      </c>
      <c r="C124" s="17">
        <v>127699</v>
      </c>
      <c r="D124" s="17"/>
      <c r="E124" s="17">
        <v>332963</v>
      </c>
      <c r="F124" s="17">
        <v>99868</v>
      </c>
      <c r="G124" s="27">
        <f>SUM(C124:F124)</f>
        <v>560530</v>
      </c>
      <c r="H124" s="27">
        <v>197.38420698924728</v>
      </c>
      <c r="I124" s="27"/>
      <c r="J124" s="27">
        <v>514.6605510752687</v>
      </c>
      <c r="K124" s="27">
        <v>154.36586021505374</v>
      </c>
      <c r="L124" s="27">
        <f t="shared" ref="L124:L130" si="18">H124+I124+J124+K124</f>
        <v>866.41061827956969</v>
      </c>
    </row>
    <row r="125" spans="1:12" s="36" customFormat="1">
      <c r="A125" s="35"/>
      <c r="B125" s="35" t="s">
        <v>141</v>
      </c>
      <c r="C125" s="17"/>
      <c r="D125" s="17"/>
      <c r="E125" s="17">
        <v>108533</v>
      </c>
      <c r="F125" s="17"/>
      <c r="G125" s="27">
        <f t="shared" si="17"/>
        <v>108533</v>
      </c>
      <c r="H125" s="27"/>
      <c r="I125" s="27"/>
      <c r="J125" s="27">
        <v>167.75934139784945</v>
      </c>
      <c r="K125" s="27"/>
      <c r="L125" s="27">
        <f t="shared" si="18"/>
        <v>167.75934139784945</v>
      </c>
    </row>
    <row r="126" spans="1:12" s="36" customFormat="1">
      <c r="A126" s="35"/>
      <c r="B126" s="35" t="s">
        <v>142</v>
      </c>
      <c r="C126" s="17"/>
      <c r="D126" s="17"/>
      <c r="E126" s="17">
        <v>16314</v>
      </c>
      <c r="F126" s="17"/>
      <c r="G126" s="27">
        <f t="shared" si="17"/>
        <v>16314</v>
      </c>
      <c r="H126" s="27"/>
      <c r="I126" s="27"/>
      <c r="J126" s="27">
        <v>25.216532258064511</v>
      </c>
      <c r="K126" s="27"/>
      <c r="L126" s="27">
        <f t="shared" si="18"/>
        <v>25.216532258064511</v>
      </c>
    </row>
    <row r="127" spans="1:12" s="36" customFormat="1">
      <c r="A127" s="35"/>
      <c r="B127" s="35" t="s">
        <v>143</v>
      </c>
      <c r="C127" s="17"/>
      <c r="D127" s="17"/>
      <c r="E127" s="17">
        <v>41011</v>
      </c>
      <c r="F127" s="17">
        <v>31535</v>
      </c>
      <c r="G127" s="27">
        <f t="shared" si="17"/>
        <v>72546</v>
      </c>
      <c r="H127" s="27"/>
      <c r="I127" s="27"/>
      <c r="J127" s="27">
        <v>63.390658602150538</v>
      </c>
      <c r="K127" s="27">
        <v>48.743615591397841</v>
      </c>
      <c r="L127" s="27">
        <f t="shared" si="18"/>
        <v>112.13427419354838</v>
      </c>
    </row>
    <row r="128" spans="1:12" s="36" customFormat="1" ht="30" customHeight="1">
      <c r="A128" s="35"/>
      <c r="B128" s="35" t="s">
        <v>144</v>
      </c>
      <c r="C128" s="17"/>
      <c r="D128" s="17"/>
      <c r="E128" s="17">
        <v>34668</v>
      </c>
      <c r="F128" s="17">
        <v>48013</v>
      </c>
      <c r="G128" s="27">
        <f t="shared" si="17"/>
        <v>82681</v>
      </c>
      <c r="H128" s="27"/>
      <c r="I128" s="27"/>
      <c r="J128" s="27">
        <v>53.586290322580638</v>
      </c>
      <c r="K128" s="27">
        <v>74.21364247311827</v>
      </c>
      <c r="L128" s="27">
        <f t="shared" si="18"/>
        <v>127.79993279569891</v>
      </c>
    </row>
    <row r="129" spans="1:12" s="36" customFormat="1">
      <c r="A129" s="35"/>
      <c r="B129" s="35" t="s">
        <v>145</v>
      </c>
      <c r="C129" s="17"/>
      <c r="D129" s="17"/>
      <c r="E129" s="17">
        <v>66955</v>
      </c>
      <c r="F129" s="17">
        <v>124643</v>
      </c>
      <c r="G129" s="27">
        <f t="shared" si="17"/>
        <v>191598</v>
      </c>
      <c r="H129" s="27"/>
      <c r="I129" s="27"/>
      <c r="J129" s="27">
        <v>103.49227150537634</v>
      </c>
      <c r="K129" s="27">
        <v>192.66055107526881</v>
      </c>
      <c r="L129" s="27">
        <f t="shared" si="18"/>
        <v>296.15282258064514</v>
      </c>
    </row>
    <row r="130" spans="1:12" s="36" customFormat="1">
      <c r="A130" s="35"/>
      <c r="B130" s="35" t="s">
        <v>146</v>
      </c>
      <c r="C130" s="17"/>
      <c r="D130" s="17"/>
      <c r="E130" s="17">
        <v>532470</v>
      </c>
      <c r="F130" s="17">
        <v>80048</v>
      </c>
      <c r="G130" s="27">
        <f t="shared" si="17"/>
        <v>612518</v>
      </c>
      <c r="H130" s="27"/>
      <c r="I130" s="27"/>
      <c r="J130" s="27">
        <v>823.03830645161281</v>
      </c>
      <c r="K130" s="27">
        <v>123.73010752688171</v>
      </c>
      <c r="L130" s="27">
        <f t="shared" si="18"/>
        <v>946.76841397849455</v>
      </c>
    </row>
    <row r="131" spans="1:12" s="36" customFormat="1">
      <c r="A131" s="23">
        <v>42</v>
      </c>
      <c r="B131" s="39" t="s">
        <v>70</v>
      </c>
      <c r="C131" s="40">
        <v>0</v>
      </c>
      <c r="D131" s="40">
        <v>0</v>
      </c>
      <c r="E131" s="40">
        <v>481147</v>
      </c>
      <c r="F131" s="40">
        <v>85399</v>
      </c>
      <c r="G131" s="25">
        <f t="shared" si="17"/>
        <v>566546</v>
      </c>
      <c r="H131" s="41" t="s">
        <v>205</v>
      </c>
      <c r="I131" s="41" t="s">
        <v>205</v>
      </c>
      <c r="J131" s="26">
        <v>743.70840053763436</v>
      </c>
      <c r="K131" s="26">
        <v>132.00114247311828</v>
      </c>
      <c r="L131" s="26">
        <f>H131+I131+J131+K131</f>
        <v>875.70954301075267</v>
      </c>
    </row>
    <row r="132" spans="1:12" s="36" customFormat="1" ht="30">
      <c r="A132" s="35"/>
      <c r="B132" s="38" t="s">
        <v>147</v>
      </c>
      <c r="C132" s="17"/>
      <c r="D132" s="17"/>
      <c r="E132" s="17">
        <v>481147</v>
      </c>
      <c r="F132" s="17">
        <v>85399</v>
      </c>
      <c r="G132" s="27">
        <f t="shared" si="17"/>
        <v>566546</v>
      </c>
      <c r="H132" s="27"/>
      <c r="I132" s="27"/>
      <c r="J132" s="27">
        <v>743.70840053763436</v>
      </c>
      <c r="K132" s="27">
        <v>132.00114247311828</v>
      </c>
      <c r="L132" s="27">
        <f>SUM(H132:K132)</f>
        <v>875.70954301075267</v>
      </c>
    </row>
    <row r="133" spans="1:12" s="36" customFormat="1">
      <c r="A133" s="23">
        <v>43</v>
      </c>
      <c r="B133" s="24" t="s">
        <v>72</v>
      </c>
      <c r="C133" s="25">
        <v>13599</v>
      </c>
      <c r="D133" s="25">
        <v>0</v>
      </c>
      <c r="E133" s="25">
        <v>3331371</v>
      </c>
      <c r="F133" s="25">
        <v>2725068</v>
      </c>
      <c r="G133" s="25">
        <f t="shared" si="17"/>
        <v>6070038</v>
      </c>
      <c r="H133" s="26">
        <v>21.019959677419351</v>
      </c>
      <c r="I133" s="26" t="s">
        <v>205</v>
      </c>
      <c r="J133" s="26">
        <v>5149.2965725806453</v>
      </c>
      <c r="K133" s="26">
        <v>4212.1346774193544</v>
      </c>
      <c r="L133" s="26">
        <f>H133+I133+J133+K133</f>
        <v>9382.4512096774197</v>
      </c>
    </row>
    <row r="134" spans="1:12" s="36" customFormat="1">
      <c r="A134" s="35"/>
      <c r="B134" s="35" t="s">
        <v>148</v>
      </c>
      <c r="C134" s="17">
        <v>13599</v>
      </c>
      <c r="D134" s="17"/>
      <c r="E134" s="17">
        <v>3331371</v>
      </c>
      <c r="F134" s="17">
        <v>2725068</v>
      </c>
      <c r="G134" s="27">
        <f>C134+D134+E134+F134</f>
        <v>6070038</v>
      </c>
      <c r="H134" s="27">
        <v>21.019959677419351</v>
      </c>
      <c r="I134" s="27"/>
      <c r="J134" s="27">
        <v>5149.2965725806453</v>
      </c>
      <c r="K134" s="27">
        <v>4212.1346774193544</v>
      </c>
      <c r="L134" s="27">
        <f>H134+I134+J134+K134</f>
        <v>9382.4512096774197</v>
      </c>
    </row>
    <row r="135" spans="1:12" s="36" customFormat="1">
      <c r="A135" s="23">
        <v>44</v>
      </c>
      <c r="B135" s="24" t="s">
        <v>219</v>
      </c>
      <c r="C135" s="25">
        <v>0</v>
      </c>
      <c r="D135" s="25">
        <v>0</v>
      </c>
      <c r="E135" s="25">
        <v>182301</v>
      </c>
      <c r="F135" s="25">
        <v>0</v>
      </c>
      <c r="G135" s="25">
        <f t="shared" ref="G135:G136" si="19">SUM(C135:F135)</f>
        <v>182301</v>
      </c>
      <c r="H135" s="26" t="s">
        <v>205</v>
      </c>
      <c r="I135" s="26" t="s">
        <v>205</v>
      </c>
      <c r="J135" s="26">
        <v>281.78245967741935</v>
      </c>
      <c r="K135" s="26" t="s">
        <v>205</v>
      </c>
      <c r="L135" s="26">
        <f>H135+I135+J135+K135</f>
        <v>281.78245967741935</v>
      </c>
    </row>
    <row r="136" spans="1:12" s="36" customFormat="1">
      <c r="A136" s="35"/>
      <c r="B136" s="35" t="s">
        <v>149</v>
      </c>
      <c r="C136" s="17"/>
      <c r="D136" s="17"/>
      <c r="E136" s="17">
        <v>182301</v>
      </c>
      <c r="F136" s="17"/>
      <c r="G136" s="27">
        <f t="shared" si="19"/>
        <v>182301</v>
      </c>
      <c r="H136" s="27"/>
      <c r="I136" s="27"/>
      <c r="J136" s="27">
        <v>281.78245967741935</v>
      </c>
      <c r="K136" s="27"/>
      <c r="L136" s="27">
        <f>H136+I136+J136+K136</f>
        <v>281.78245967741935</v>
      </c>
    </row>
    <row r="137" spans="1:12" s="36" customFormat="1">
      <c r="A137" s="23">
        <v>45</v>
      </c>
      <c r="B137" s="24" t="s">
        <v>75</v>
      </c>
      <c r="C137" s="25">
        <v>730518</v>
      </c>
      <c r="D137" s="25">
        <v>0</v>
      </c>
      <c r="E137" s="25">
        <v>8884586</v>
      </c>
      <c r="F137" s="25">
        <v>4082311</v>
      </c>
      <c r="G137" s="25">
        <f>SUM(C137:F137)</f>
        <v>13697415</v>
      </c>
      <c r="H137" s="26">
        <v>1129.1608870967741</v>
      </c>
      <c r="I137" s="26" t="s">
        <v>205</v>
      </c>
      <c r="J137" s="26">
        <v>13732.895026881721</v>
      </c>
      <c r="K137" s="26">
        <v>6310.0237231182791</v>
      </c>
      <c r="L137" s="26">
        <f>H137+I137+J137+K137</f>
        <v>21172.079637096773</v>
      </c>
    </row>
    <row r="138" spans="1:12" s="36" customFormat="1">
      <c r="A138" s="35"/>
      <c r="B138" s="35" t="s">
        <v>150</v>
      </c>
      <c r="C138" s="17">
        <v>730518</v>
      </c>
      <c r="D138" s="17"/>
      <c r="E138" s="17">
        <v>3642680.26</v>
      </c>
      <c r="F138" s="17">
        <v>1347162.6300000001</v>
      </c>
      <c r="G138" s="27">
        <f>SUM(C138:F138)</f>
        <v>5720360.8899999997</v>
      </c>
      <c r="H138" s="27">
        <v>1129.1608870967741</v>
      </c>
      <c r="I138" s="27"/>
      <c r="J138" s="27">
        <v>5630.4869610215046</v>
      </c>
      <c r="K138" s="27">
        <v>2082.3078286290324</v>
      </c>
      <c r="L138" s="27">
        <f>SUM(H138:K138)</f>
        <v>8841.9556767473114</v>
      </c>
    </row>
    <row r="139" spans="1:12" s="36" customFormat="1">
      <c r="A139" s="35"/>
      <c r="B139" s="35" t="s">
        <v>151</v>
      </c>
      <c r="C139" s="17"/>
      <c r="D139" s="17"/>
      <c r="E139" s="17">
        <v>5241905.7399999993</v>
      </c>
      <c r="F139" s="17">
        <v>2735148.37</v>
      </c>
      <c r="G139" s="27">
        <f>SUM(C139:F139)</f>
        <v>7977054.1099999994</v>
      </c>
      <c r="H139" s="27"/>
      <c r="I139" s="27"/>
      <c r="J139" s="27">
        <v>8102.4080658602134</v>
      </c>
      <c r="K139" s="27">
        <v>4227.7158944892471</v>
      </c>
      <c r="L139" s="27">
        <f>SUM(H139:K139)</f>
        <v>12330.123960349461</v>
      </c>
    </row>
    <row r="140" spans="1:12" s="36" customFormat="1">
      <c r="A140" s="23">
        <v>46</v>
      </c>
      <c r="B140" s="24" t="s">
        <v>77</v>
      </c>
      <c r="C140" s="25">
        <v>11374</v>
      </c>
      <c r="D140" s="25">
        <v>0</v>
      </c>
      <c r="E140" s="25">
        <v>1197294</v>
      </c>
      <c r="F140" s="25">
        <v>748680</v>
      </c>
      <c r="G140" s="25">
        <f>SUM(C140:F140)</f>
        <v>1957348</v>
      </c>
      <c r="H140" s="26">
        <v>17.580779569892471</v>
      </c>
      <c r="I140" s="26" t="s">
        <v>205</v>
      </c>
      <c r="J140" s="26">
        <v>1850.6560483870967</v>
      </c>
      <c r="K140" s="26">
        <v>1157.2338709677417</v>
      </c>
      <c r="L140" s="26">
        <f>H140+I140+J140+K140</f>
        <v>3025.4706989247306</v>
      </c>
    </row>
    <row r="141" spans="1:12" s="36" customFormat="1">
      <c r="A141" s="35"/>
      <c r="B141" s="35" t="s">
        <v>152</v>
      </c>
      <c r="C141" s="17"/>
      <c r="D141" s="17"/>
      <c r="E141" s="17">
        <v>1197294</v>
      </c>
      <c r="F141" s="17">
        <v>748680</v>
      </c>
      <c r="G141" s="27">
        <f>F141+E141</f>
        <v>1945974</v>
      </c>
      <c r="H141" s="27"/>
      <c r="I141" s="27"/>
      <c r="J141" s="27">
        <v>1850.6560483870967</v>
      </c>
      <c r="K141" s="27">
        <v>1157.2338709677417</v>
      </c>
      <c r="L141" s="27">
        <f>H141+I141+J141+K141</f>
        <v>3007.8899193548386</v>
      </c>
    </row>
    <row r="142" spans="1:12" s="36" customFormat="1">
      <c r="A142" s="23">
        <v>47</v>
      </c>
      <c r="B142" s="24" t="s">
        <v>78</v>
      </c>
      <c r="C142" s="42">
        <v>925869</v>
      </c>
      <c r="D142" s="25">
        <v>0</v>
      </c>
      <c r="E142" s="42">
        <v>3610625</v>
      </c>
      <c r="F142" s="42">
        <v>2341632</v>
      </c>
      <c r="G142" s="25">
        <f>SUM(C142:F142)</f>
        <v>6878126</v>
      </c>
      <c r="H142" s="26">
        <v>1431.1147177419352</v>
      </c>
      <c r="I142" s="26" t="s">
        <v>205</v>
      </c>
      <c r="J142" s="26">
        <v>5580.9391801075262</v>
      </c>
      <c r="K142" s="26">
        <v>3619.4580645161291</v>
      </c>
      <c r="L142" s="26">
        <f>H142+I142+J142+K142</f>
        <v>10631.51196236559</v>
      </c>
    </row>
    <row r="143" spans="1:12" s="36" customFormat="1">
      <c r="A143" s="35"/>
      <c r="B143" s="35" t="s">
        <v>153</v>
      </c>
      <c r="C143" s="17">
        <v>925869</v>
      </c>
      <c r="D143" s="17"/>
      <c r="E143" s="17">
        <v>322790</v>
      </c>
      <c r="F143" s="17">
        <v>397141</v>
      </c>
      <c r="G143" s="27">
        <f t="shared" ref="G143:G148" si="20">SUM(C143:F143)</f>
        <v>1645800</v>
      </c>
      <c r="H143" s="27">
        <v>1431.1147177419352</v>
      </c>
      <c r="I143" s="27"/>
      <c r="J143" s="27">
        <v>498.9361559139785</v>
      </c>
      <c r="K143" s="27">
        <v>613.86041666666654</v>
      </c>
      <c r="L143" s="27">
        <f t="shared" ref="L143:L148" si="21">SUM(H143:K143)</f>
        <v>2543.91129032258</v>
      </c>
    </row>
    <row r="144" spans="1:12" s="36" customFormat="1">
      <c r="A144" s="35"/>
      <c r="B144" s="35" t="s">
        <v>154</v>
      </c>
      <c r="C144" s="17"/>
      <c r="D144" s="17"/>
      <c r="E144" s="17">
        <v>1554013</v>
      </c>
      <c r="F144" s="17">
        <v>1113914</v>
      </c>
      <c r="G144" s="27">
        <f t="shared" si="20"/>
        <v>2667927</v>
      </c>
      <c r="H144" s="27"/>
      <c r="I144" s="27"/>
      <c r="J144" s="27">
        <v>2402.0362231182794</v>
      </c>
      <c r="K144" s="27">
        <v>1721.7756720430107</v>
      </c>
      <c r="L144" s="27">
        <f t="shared" si="21"/>
        <v>4123.8118951612905</v>
      </c>
    </row>
    <row r="145" spans="1:12" s="36" customFormat="1">
      <c r="A145" s="35"/>
      <c r="B145" s="35" t="s">
        <v>155</v>
      </c>
      <c r="C145" s="17"/>
      <c r="D145" s="17"/>
      <c r="E145" s="17">
        <v>781700</v>
      </c>
      <c r="F145" s="17"/>
      <c r="G145" s="27">
        <f t="shared" si="20"/>
        <v>781700</v>
      </c>
      <c r="H145" s="27"/>
      <c r="I145" s="27"/>
      <c r="J145" s="27">
        <v>1208.2728494623657</v>
      </c>
      <c r="K145" s="27"/>
      <c r="L145" s="27">
        <f t="shared" si="21"/>
        <v>1208.2728494623657</v>
      </c>
    </row>
    <row r="146" spans="1:12" s="36" customFormat="1">
      <c r="A146" s="35"/>
      <c r="B146" s="35" t="s">
        <v>156</v>
      </c>
      <c r="C146" s="17"/>
      <c r="D146" s="17"/>
      <c r="E146" s="17">
        <v>521013</v>
      </c>
      <c r="F146" s="17">
        <v>709280</v>
      </c>
      <c r="G146" s="27">
        <f t="shared" si="20"/>
        <v>1230293</v>
      </c>
      <c r="H146" s="27"/>
      <c r="I146" s="27"/>
      <c r="J146" s="27">
        <v>805.32923387096764</v>
      </c>
      <c r="K146" s="27">
        <v>1096.3333333333333</v>
      </c>
      <c r="L146" s="27">
        <f t="shared" si="21"/>
        <v>1901.662567204301</v>
      </c>
    </row>
    <row r="147" spans="1:12" s="36" customFormat="1">
      <c r="A147" s="35"/>
      <c r="B147" s="35" t="s">
        <v>157</v>
      </c>
      <c r="C147" s="17"/>
      <c r="D147" s="17"/>
      <c r="E147" s="17">
        <v>75101</v>
      </c>
      <c r="F147" s="17">
        <v>121297</v>
      </c>
      <c r="G147" s="27">
        <f t="shared" si="20"/>
        <v>196398</v>
      </c>
      <c r="H147" s="27"/>
      <c r="I147" s="27"/>
      <c r="J147" s="27">
        <v>116.08353494623654</v>
      </c>
      <c r="K147" s="27">
        <v>187.48864247311826</v>
      </c>
      <c r="L147" s="27">
        <f t="shared" si="21"/>
        <v>303.57217741935483</v>
      </c>
    </row>
    <row r="148" spans="1:12" s="36" customFormat="1">
      <c r="A148" s="35"/>
      <c r="B148" s="35" t="s">
        <v>158</v>
      </c>
      <c r="C148" s="17"/>
      <c r="D148" s="17"/>
      <c r="E148" s="17">
        <v>356008</v>
      </c>
      <c r="F148" s="17"/>
      <c r="G148" s="27">
        <f t="shared" si="20"/>
        <v>356008</v>
      </c>
      <c r="H148" s="27"/>
      <c r="I148" s="27"/>
      <c r="J148" s="27">
        <v>550.2811827956989</v>
      </c>
      <c r="K148" s="27"/>
      <c r="L148" s="27">
        <f t="shared" si="21"/>
        <v>550.2811827956989</v>
      </c>
    </row>
    <row r="149" spans="1:12" s="36" customFormat="1">
      <c r="A149" s="23">
        <v>48</v>
      </c>
      <c r="B149" s="24" t="s">
        <v>80</v>
      </c>
      <c r="C149" s="25">
        <v>933469</v>
      </c>
      <c r="D149" s="25">
        <v>132886</v>
      </c>
      <c r="E149" s="42">
        <v>3967556</v>
      </c>
      <c r="F149" s="25">
        <v>1176563</v>
      </c>
      <c r="G149" s="25">
        <f>SUM(C149:F149)</f>
        <v>6210474</v>
      </c>
      <c r="H149" s="26">
        <v>1442.8620295698922</v>
      </c>
      <c r="I149" s="26">
        <v>205.40174731182796</v>
      </c>
      <c r="J149" s="26">
        <v>6132.647043010752</v>
      </c>
      <c r="K149" s="26">
        <v>1818.6121639784944</v>
      </c>
      <c r="L149" s="26">
        <f>H149+I149+J149+K149</f>
        <v>9599.5229838709674</v>
      </c>
    </row>
    <row r="150" spans="1:12" s="36" customFormat="1">
      <c r="A150" s="35"/>
      <c r="B150" s="35" t="s">
        <v>159</v>
      </c>
      <c r="C150" s="17">
        <v>933469</v>
      </c>
      <c r="D150" s="17">
        <v>132886</v>
      </c>
      <c r="E150" s="17">
        <v>2145803</v>
      </c>
      <c r="F150" s="17">
        <v>783606</v>
      </c>
      <c r="G150" s="27">
        <f>C150+D150+E150+F150</f>
        <v>3995764</v>
      </c>
      <c r="H150" s="27">
        <v>1442.8620295698922</v>
      </c>
      <c r="I150" s="27">
        <v>205.40174731182796</v>
      </c>
      <c r="J150" s="27">
        <v>3316.7653897849464</v>
      </c>
      <c r="K150" s="27">
        <v>1211.2189516129031</v>
      </c>
      <c r="L150" s="27">
        <f>H150+I150+J150+K150</f>
        <v>6176.2481182795691</v>
      </c>
    </row>
    <row r="151" spans="1:12" s="36" customFormat="1">
      <c r="A151" s="35"/>
      <c r="B151" s="35" t="s">
        <v>160</v>
      </c>
      <c r="C151" s="17"/>
      <c r="D151" s="17"/>
      <c r="E151" s="17">
        <v>1735125</v>
      </c>
      <c r="F151" s="17">
        <v>378411</v>
      </c>
      <c r="G151" s="27">
        <f>C151+D151+E151+F151</f>
        <v>2113536</v>
      </c>
      <c r="H151" s="27"/>
      <c r="I151" s="27"/>
      <c r="J151" s="27">
        <v>2681.9808467741932</v>
      </c>
      <c r="K151" s="27">
        <v>584.90947580645161</v>
      </c>
      <c r="L151" s="27">
        <f>H151+I151+J151+K151</f>
        <v>3266.8903225806448</v>
      </c>
    </row>
    <row r="152" spans="1:12" s="36" customFormat="1">
      <c r="A152" s="35"/>
      <c r="B152" s="35" t="s">
        <v>161</v>
      </c>
      <c r="C152" s="17"/>
      <c r="D152" s="17"/>
      <c r="E152" s="17">
        <v>86628</v>
      </c>
      <c r="F152" s="17">
        <v>14546</v>
      </c>
      <c r="G152" s="27">
        <f>C152+D152+E152+F152</f>
        <v>101174</v>
      </c>
      <c r="H152" s="27"/>
      <c r="I152" s="27"/>
      <c r="J152" s="27">
        <v>133.90080645161291</v>
      </c>
      <c r="K152" s="27">
        <v>22.483736559139782</v>
      </c>
      <c r="L152" s="27">
        <f>H152+I152+J152+K152</f>
        <v>156.38454301075268</v>
      </c>
    </row>
    <row r="153" spans="1:12" s="36" customFormat="1">
      <c r="A153" s="23">
        <v>49</v>
      </c>
      <c r="B153" s="24" t="s">
        <v>81</v>
      </c>
      <c r="C153" s="25">
        <v>156277</v>
      </c>
      <c r="D153" s="25">
        <v>4283</v>
      </c>
      <c r="E153" s="43">
        <v>5416837</v>
      </c>
      <c r="F153" s="41">
        <v>4260860</v>
      </c>
      <c r="G153" s="25">
        <f>SUM(C153:F153)</f>
        <v>9838257</v>
      </c>
      <c r="H153" s="26">
        <v>241.55719086021506</v>
      </c>
      <c r="I153" s="26">
        <v>6.6202284946236558</v>
      </c>
      <c r="J153" s="26">
        <v>8372.7991263440854</v>
      </c>
      <c r="K153" s="26">
        <v>6586.0067204301067</v>
      </c>
      <c r="L153" s="26">
        <f>H153+I153+J153+K153</f>
        <v>15206.983266129031</v>
      </c>
    </row>
    <row r="154" spans="1:12" s="36" customFormat="1">
      <c r="A154" s="35"/>
      <c r="B154" s="35" t="s">
        <v>162</v>
      </c>
      <c r="C154" s="17">
        <v>156277</v>
      </c>
      <c r="D154" s="17">
        <v>4283</v>
      </c>
      <c r="E154" s="17">
        <v>5416837</v>
      </c>
      <c r="F154" s="17">
        <v>4260860</v>
      </c>
      <c r="G154" s="17">
        <f>G153</f>
        <v>9838257</v>
      </c>
      <c r="H154" s="27"/>
      <c r="I154" s="27">
        <v>6.6202284946236558</v>
      </c>
      <c r="J154" s="27">
        <v>8372.7991263440854</v>
      </c>
      <c r="K154" s="27">
        <v>6586.0067204301067</v>
      </c>
      <c r="L154" s="27">
        <f t="shared" ref="L154:L165" si="22">H154+I154+J154+K154</f>
        <v>14965.426075268815</v>
      </c>
    </row>
    <row r="155" spans="1:12" s="36" customFormat="1">
      <c r="A155" s="23">
        <v>50</v>
      </c>
      <c r="B155" s="24" t="s">
        <v>83</v>
      </c>
      <c r="C155" s="25">
        <v>11081</v>
      </c>
      <c r="D155" s="25">
        <v>0</v>
      </c>
      <c r="E155" s="42">
        <v>902526</v>
      </c>
      <c r="F155" s="25">
        <v>1032070</v>
      </c>
      <c r="G155" s="25">
        <f t="shared" ref="G155:G166" si="23">SUM(C155:F155)</f>
        <v>1945677</v>
      </c>
      <c r="H155" s="26">
        <v>17.127889784946237</v>
      </c>
      <c r="I155" s="26" t="s">
        <v>205</v>
      </c>
      <c r="J155" s="26">
        <v>1395.0334677419353</v>
      </c>
      <c r="K155" s="26">
        <v>1595.2694892473119</v>
      </c>
      <c r="L155" s="26">
        <f t="shared" si="22"/>
        <v>3007.4308467741935</v>
      </c>
    </row>
    <row r="156" spans="1:12" s="36" customFormat="1">
      <c r="A156" s="35"/>
      <c r="B156" s="35" t="s">
        <v>163</v>
      </c>
      <c r="C156" s="17">
        <v>11081</v>
      </c>
      <c r="D156" s="17"/>
      <c r="E156" s="17">
        <v>902526</v>
      </c>
      <c r="F156" s="17">
        <v>1032070</v>
      </c>
      <c r="G156" s="27">
        <f t="shared" si="23"/>
        <v>1945677</v>
      </c>
      <c r="H156" s="27">
        <v>17.127889784946237</v>
      </c>
      <c r="I156" s="27"/>
      <c r="J156" s="27">
        <v>1395.0334677419353</v>
      </c>
      <c r="K156" s="27">
        <v>1595.2694892473119</v>
      </c>
      <c r="L156" s="27">
        <f t="shared" si="22"/>
        <v>3007.4308467741935</v>
      </c>
    </row>
    <row r="157" spans="1:12" s="36" customFormat="1">
      <c r="A157" s="23">
        <v>51</v>
      </c>
      <c r="B157" s="24" t="s">
        <v>85</v>
      </c>
      <c r="C157" s="25">
        <v>105579</v>
      </c>
      <c r="D157" s="25">
        <v>0</v>
      </c>
      <c r="E157" s="25">
        <v>2675069</v>
      </c>
      <c r="F157" s="25">
        <v>1078815</v>
      </c>
      <c r="G157" s="25">
        <f t="shared" si="23"/>
        <v>3859463</v>
      </c>
      <c r="H157" s="26">
        <v>163.19334677419354</v>
      </c>
      <c r="I157" s="26" t="s">
        <v>205</v>
      </c>
      <c r="J157" s="26">
        <v>4134.85127688172</v>
      </c>
      <c r="K157" s="26">
        <v>1667.523185483871</v>
      </c>
      <c r="L157" s="26">
        <f t="shared" si="22"/>
        <v>5965.5678091397849</v>
      </c>
    </row>
    <row r="158" spans="1:12" s="36" customFormat="1">
      <c r="A158" s="35"/>
      <c r="B158" s="35" t="s">
        <v>164</v>
      </c>
      <c r="C158" s="17">
        <v>105579</v>
      </c>
      <c r="D158" s="17"/>
      <c r="E158" s="17">
        <v>173879.48500000002</v>
      </c>
      <c r="F158" s="17">
        <v>128378.985</v>
      </c>
      <c r="G158" s="27">
        <f t="shared" si="23"/>
        <v>407837.47</v>
      </c>
      <c r="H158" s="27">
        <v>163.19334677419354</v>
      </c>
      <c r="I158" s="27"/>
      <c r="J158" s="27">
        <v>268.76533299731182</v>
      </c>
      <c r="K158" s="27">
        <v>198.43525907258064</v>
      </c>
      <c r="L158" s="27">
        <f t="shared" si="22"/>
        <v>630.39393884408594</v>
      </c>
    </row>
    <row r="159" spans="1:12" s="36" customFormat="1">
      <c r="A159" s="35"/>
      <c r="B159" s="35" t="s">
        <v>165</v>
      </c>
      <c r="C159" s="17"/>
      <c r="D159" s="17"/>
      <c r="E159" s="17">
        <v>69551.793999999994</v>
      </c>
      <c r="F159" s="17"/>
      <c r="G159" s="27">
        <f t="shared" si="23"/>
        <v>69551.793999999994</v>
      </c>
      <c r="H159" s="27"/>
      <c r="I159" s="27"/>
      <c r="J159" s="27">
        <v>107.50613319892472</v>
      </c>
      <c r="K159" s="27"/>
      <c r="L159" s="27">
        <f t="shared" si="22"/>
        <v>107.50613319892472</v>
      </c>
    </row>
    <row r="160" spans="1:12" s="36" customFormat="1">
      <c r="A160" s="35"/>
      <c r="B160" s="35" t="s">
        <v>166</v>
      </c>
      <c r="C160" s="17"/>
      <c r="D160" s="17"/>
      <c r="E160" s="17">
        <v>214005.52000000002</v>
      </c>
      <c r="F160" s="17">
        <v>45310.23</v>
      </c>
      <c r="G160" s="27">
        <f t="shared" si="23"/>
        <v>259315.75000000003</v>
      </c>
      <c r="H160" s="27"/>
      <c r="I160" s="27"/>
      <c r="J160" s="27">
        <v>330.78810215053767</v>
      </c>
      <c r="K160" s="27">
        <v>70.035973790322586</v>
      </c>
      <c r="L160" s="27">
        <f t="shared" si="22"/>
        <v>400.82407594086027</v>
      </c>
    </row>
    <row r="161" spans="1:12" s="36" customFormat="1">
      <c r="A161" s="35"/>
      <c r="B161" s="35" t="s">
        <v>167</v>
      </c>
      <c r="C161" s="17"/>
      <c r="D161" s="17"/>
      <c r="E161" s="17">
        <v>898823.18400000001</v>
      </c>
      <c r="F161" s="17">
        <v>238418.11499999999</v>
      </c>
      <c r="G161" s="27">
        <f t="shared" si="23"/>
        <v>1137241.2990000001</v>
      </c>
      <c r="H161" s="27"/>
      <c r="I161" s="27"/>
      <c r="J161" s="27">
        <v>1389.3100290322579</v>
      </c>
      <c r="K161" s="27">
        <v>368.5226239919354</v>
      </c>
      <c r="L161" s="27">
        <f t="shared" si="22"/>
        <v>1757.8326530241934</v>
      </c>
    </row>
    <row r="162" spans="1:12" s="36" customFormat="1">
      <c r="A162" s="35"/>
      <c r="B162" s="35" t="s">
        <v>168</v>
      </c>
      <c r="C162" s="17"/>
      <c r="D162" s="17"/>
      <c r="E162" s="17">
        <v>941624.28799999994</v>
      </c>
      <c r="F162" s="17">
        <v>437998.89</v>
      </c>
      <c r="G162" s="27">
        <f t="shared" si="23"/>
        <v>1379623.1779999998</v>
      </c>
      <c r="H162" s="27"/>
      <c r="I162" s="27"/>
      <c r="J162" s="27">
        <v>1455.4676494623652</v>
      </c>
      <c r="K162" s="27">
        <v>677.01441330645162</v>
      </c>
      <c r="L162" s="27">
        <f t="shared" si="22"/>
        <v>2132.4820627688168</v>
      </c>
    </row>
    <row r="163" spans="1:12" s="36" customFormat="1">
      <c r="A163" s="35"/>
      <c r="B163" s="35" t="s">
        <v>169</v>
      </c>
      <c r="C163" s="17"/>
      <c r="D163" s="17"/>
      <c r="E163" s="17">
        <v>149803.864</v>
      </c>
      <c r="F163" s="17">
        <v>80911.125</v>
      </c>
      <c r="G163" s="27">
        <f t="shared" si="23"/>
        <v>230714.989</v>
      </c>
      <c r="H163" s="27"/>
      <c r="I163" s="27"/>
      <c r="J163" s="27">
        <v>231.55167150537633</v>
      </c>
      <c r="K163" s="27">
        <v>125.06423891129032</v>
      </c>
      <c r="L163" s="27">
        <f t="shared" si="22"/>
        <v>356.61591041666668</v>
      </c>
    </row>
    <row r="164" spans="1:12" s="36" customFormat="1">
      <c r="A164" s="35"/>
      <c r="B164" s="35" t="s">
        <v>170</v>
      </c>
      <c r="C164" s="17"/>
      <c r="D164" s="17"/>
      <c r="E164" s="17">
        <v>136428.519</v>
      </c>
      <c r="F164" s="17">
        <v>52861.935000000005</v>
      </c>
      <c r="G164" s="27">
        <f t="shared" si="23"/>
        <v>189290.454</v>
      </c>
      <c r="H164" s="27"/>
      <c r="I164" s="27"/>
      <c r="J164" s="27">
        <v>210.87741512096773</v>
      </c>
      <c r="K164" s="27">
        <v>81.708636088709682</v>
      </c>
      <c r="L164" s="27">
        <f t="shared" si="22"/>
        <v>292.58605120967741</v>
      </c>
    </row>
    <row r="165" spans="1:12" s="36" customFormat="1">
      <c r="A165" s="35"/>
      <c r="B165" s="35" t="s">
        <v>171</v>
      </c>
      <c r="C165" s="17"/>
      <c r="D165" s="17"/>
      <c r="E165" s="17">
        <v>90952.346000000005</v>
      </c>
      <c r="F165" s="17">
        <v>94935.72</v>
      </c>
      <c r="G165" s="27">
        <f t="shared" si="23"/>
        <v>185888.06599999999</v>
      </c>
      <c r="H165" s="27"/>
      <c r="I165" s="27"/>
      <c r="J165" s="27">
        <v>140.58494341397849</v>
      </c>
      <c r="K165" s="27">
        <v>146.74204032258064</v>
      </c>
      <c r="L165" s="27">
        <f t="shared" si="22"/>
        <v>287.3269837365591</v>
      </c>
    </row>
    <row r="166" spans="1:12" s="36" customFormat="1">
      <c r="A166" s="23">
        <v>52</v>
      </c>
      <c r="B166" s="24" t="s">
        <v>87</v>
      </c>
      <c r="C166" s="25">
        <v>299786</v>
      </c>
      <c r="D166" s="25">
        <v>0</v>
      </c>
      <c r="E166" s="42">
        <v>1414377</v>
      </c>
      <c r="F166" s="25">
        <v>549253</v>
      </c>
      <c r="G166" s="25">
        <f t="shared" si="23"/>
        <v>2263416</v>
      </c>
      <c r="H166" s="26">
        <v>463.37889784946231</v>
      </c>
      <c r="I166" s="26" t="s">
        <v>205</v>
      </c>
      <c r="J166" s="26">
        <v>2186.2010080645159</v>
      </c>
      <c r="K166" s="26">
        <v>848.97977150537633</v>
      </c>
      <c r="L166" s="26">
        <f>H166+I166+J166+K166</f>
        <v>3498.5596774193546</v>
      </c>
    </row>
    <row r="167" spans="1:12" s="36" customFormat="1">
      <c r="A167" s="35"/>
      <c r="B167" s="35" t="s">
        <v>172</v>
      </c>
      <c r="C167" s="17">
        <v>299786</v>
      </c>
      <c r="D167" s="17">
        <v>0</v>
      </c>
      <c r="E167" s="17">
        <v>1414377</v>
      </c>
      <c r="F167" s="17">
        <v>549253</v>
      </c>
      <c r="G167" s="27">
        <f>G166*100%</f>
        <v>2263416</v>
      </c>
      <c r="H167" s="27">
        <v>463.37889784946231</v>
      </c>
      <c r="I167" s="27"/>
      <c r="J167" s="27">
        <v>2186.2010080645159</v>
      </c>
      <c r="K167" s="27">
        <v>848.97977150537633</v>
      </c>
      <c r="L167" s="27">
        <f>SUM(H167:K167)</f>
        <v>3498.5596774193546</v>
      </c>
    </row>
    <row r="168" spans="1:12" s="36" customFormat="1">
      <c r="A168" s="23">
        <v>53</v>
      </c>
      <c r="B168" s="24" t="s">
        <v>89</v>
      </c>
      <c r="C168" s="25">
        <v>12566</v>
      </c>
      <c r="D168" s="25">
        <v>22130</v>
      </c>
      <c r="E168" s="42">
        <v>2009596</v>
      </c>
      <c r="F168" s="25">
        <v>1121034</v>
      </c>
      <c r="G168" s="25">
        <f>SUM(C168:F168)</f>
        <v>3165326</v>
      </c>
      <c r="H168" s="26">
        <v>19.423252688172042</v>
      </c>
      <c r="I168" s="26">
        <v>34.206317204301072</v>
      </c>
      <c r="J168" s="26">
        <v>3106.2303763440859</v>
      </c>
      <c r="K168" s="26">
        <v>1732.7810483870967</v>
      </c>
      <c r="L168" s="26">
        <f t="shared" ref="L168:L206" si="24">SUM(H168:K168)</f>
        <v>4892.6409946236563</v>
      </c>
    </row>
    <row r="169" spans="1:12" s="36" customFormat="1">
      <c r="A169" s="35"/>
      <c r="B169" s="35" t="s">
        <v>173</v>
      </c>
      <c r="C169" s="17">
        <v>12566</v>
      </c>
      <c r="D169" s="17">
        <v>22130</v>
      </c>
      <c r="E169" s="17">
        <v>2009596</v>
      </c>
      <c r="F169" s="17">
        <v>1121034</v>
      </c>
      <c r="G169" s="27">
        <f>G168*100%</f>
        <v>3165326</v>
      </c>
      <c r="H169" s="27"/>
      <c r="I169" s="27">
        <v>34.206317204301072</v>
      </c>
      <c r="J169" s="27">
        <v>3106.2303763440859</v>
      </c>
      <c r="K169" s="27">
        <v>1732.7810483870967</v>
      </c>
      <c r="L169" s="27">
        <f t="shared" si="24"/>
        <v>4873.2177419354839</v>
      </c>
    </row>
    <row r="170" spans="1:12" s="36" customFormat="1">
      <c r="A170" s="23">
        <v>54</v>
      </c>
      <c r="B170" s="24" t="s">
        <v>91</v>
      </c>
      <c r="C170" s="25">
        <v>0</v>
      </c>
      <c r="D170" s="25">
        <v>0</v>
      </c>
      <c r="E170" s="42">
        <v>118757</v>
      </c>
      <c r="F170" s="25">
        <v>179504</v>
      </c>
      <c r="G170" s="25">
        <f>SUM(C170:F170)</f>
        <v>298261</v>
      </c>
      <c r="H170" s="26" t="s">
        <v>205</v>
      </c>
      <c r="I170" s="26" t="s">
        <v>205</v>
      </c>
      <c r="J170" s="26">
        <v>183.56256720430108</v>
      </c>
      <c r="K170" s="26">
        <v>277.45913978494622</v>
      </c>
      <c r="L170" s="26">
        <f t="shared" si="24"/>
        <v>461.02170698924726</v>
      </c>
    </row>
    <row r="171" spans="1:12" s="36" customFormat="1">
      <c r="A171" s="35"/>
      <c r="B171" s="35" t="s">
        <v>174</v>
      </c>
      <c r="C171" s="17"/>
      <c r="D171" s="17"/>
      <c r="E171" s="17">
        <v>118757</v>
      </c>
      <c r="F171" s="17">
        <v>179504</v>
      </c>
      <c r="G171" s="27">
        <f>G170</f>
        <v>298261</v>
      </c>
      <c r="H171" s="27"/>
      <c r="I171" s="27"/>
      <c r="J171" s="27">
        <v>183.56256720430108</v>
      </c>
      <c r="K171" s="27">
        <v>277.45913978494622</v>
      </c>
      <c r="L171" s="27">
        <f t="shared" si="24"/>
        <v>461.02170698924726</v>
      </c>
    </row>
    <row r="172" spans="1:12" s="36" customFormat="1">
      <c r="A172" s="23">
        <v>55</v>
      </c>
      <c r="B172" s="24" t="s">
        <v>93</v>
      </c>
      <c r="C172" s="25">
        <v>669425</v>
      </c>
      <c r="D172" s="25">
        <v>0</v>
      </c>
      <c r="E172" s="42">
        <v>5218397</v>
      </c>
      <c r="F172" s="25">
        <v>1075976.3700000001</v>
      </c>
      <c r="G172" s="25">
        <f>SUM(C172:F172)</f>
        <v>6963798.3700000001</v>
      </c>
      <c r="H172" s="26">
        <v>1034.729502688172</v>
      </c>
      <c r="I172" s="26" t="s">
        <v>205</v>
      </c>
      <c r="J172" s="26">
        <v>8066.0706317204294</v>
      </c>
      <c r="K172" s="26">
        <v>1663.1355181451613</v>
      </c>
      <c r="L172" s="26">
        <f t="shared" si="24"/>
        <v>10763.935652553762</v>
      </c>
    </row>
    <row r="173" spans="1:12" s="36" customFormat="1">
      <c r="A173" s="35"/>
      <c r="B173" s="35" t="s">
        <v>175</v>
      </c>
      <c r="C173" s="17">
        <v>669425</v>
      </c>
      <c r="D173" s="17">
        <v>0</v>
      </c>
      <c r="E173" s="17">
        <v>5218397</v>
      </c>
      <c r="F173" s="17">
        <v>1075976.3700000001</v>
      </c>
      <c r="G173" s="27">
        <f>G172*100%</f>
        <v>6963798.3700000001</v>
      </c>
      <c r="H173" s="27">
        <v>1034.729502688172</v>
      </c>
      <c r="I173" s="27"/>
      <c r="J173" s="27">
        <v>8066.0706317204294</v>
      </c>
      <c r="K173" s="27">
        <v>1663.1355181451613</v>
      </c>
      <c r="L173" s="27">
        <f t="shared" si="24"/>
        <v>10763.935652553762</v>
      </c>
    </row>
    <row r="174" spans="1:12" s="36" customFormat="1">
      <c r="A174" s="23">
        <v>56</v>
      </c>
      <c r="B174" s="24" t="s">
        <v>94</v>
      </c>
      <c r="C174" s="25">
        <v>585701</v>
      </c>
      <c r="D174" s="25">
        <v>0</v>
      </c>
      <c r="E174" s="25">
        <v>2078974</v>
      </c>
      <c r="F174" s="25">
        <v>2236425</v>
      </c>
      <c r="G174" s="25">
        <f t="shared" ref="G174:G202" si="25">SUM(C174:F174)</f>
        <v>4901100</v>
      </c>
      <c r="H174" s="26">
        <v>905.3174059139784</v>
      </c>
      <c r="I174" s="26" t="s">
        <v>205</v>
      </c>
      <c r="J174" s="26">
        <v>3213.4678763440857</v>
      </c>
      <c r="K174" s="26">
        <v>3456.8397177419356</v>
      </c>
      <c r="L174" s="26">
        <f t="shared" si="24"/>
        <v>7575.625</v>
      </c>
    </row>
    <row r="175" spans="1:12" s="36" customFormat="1">
      <c r="A175" s="35"/>
      <c r="B175" s="35" t="s">
        <v>176</v>
      </c>
      <c r="C175" s="17">
        <v>585701</v>
      </c>
      <c r="D175" s="17"/>
      <c r="E175" s="17">
        <v>1747793</v>
      </c>
      <c r="F175" s="17">
        <v>1980515</v>
      </c>
      <c r="G175" s="27">
        <f>SUM(C175:F175)</f>
        <v>4314009</v>
      </c>
      <c r="H175" s="27">
        <v>905.3174059139784</v>
      </c>
      <c r="I175" s="27"/>
      <c r="J175" s="27">
        <v>2701.5617607526879</v>
      </c>
      <c r="K175" s="27">
        <v>3061.2799059139779</v>
      </c>
      <c r="L175" s="27">
        <f t="shared" si="24"/>
        <v>6668.1590725806436</v>
      </c>
    </row>
    <row r="176" spans="1:12" s="36" customFormat="1">
      <c r="A176" s="35"/>
      <c r="B176" s="35" t="s">
        <v>177</v>
      </c>
      <c r="C176" s="17"/>
      <c r="D176" s="17"/>
      <c r="E176" s="17">
        <v>331181</v>
      </c>
      <c r="F176" s="17">
        <v>201963</v>
      </c>
      <c r="G176" s="27">
        <f t="shared" si="25"/>
        <v>533144</v>
      </c>
      <c r="H176" s="27"/>
      <c r="I176" s="27"/>
      <c r="J176" s="27">
        <v>511.90611559139779</v>
      </c>
      <c r="K176" s="27">
        <v>312.17399193548385</v>
      </c>
      <c r="L176" s="27">
        <f t="shared" si="24"/>
        <v>824.08010752688165</v>
      </c>
    </row>
    <row r="177" spans="1:12" s="36" customFormat="1">
      <c r="A177" s="35"/>
      <c r="B177" s="35" t="s">
        <v>178</v>
      </c>
      <c r="C177" s="17"/>
      <c r="D177" s="17"/>
      <c r="E177" s="17"/>
      <c r="F177" s="17">
        <v>53947</v>
      </c>
      <c r="G177" s="27">
        <f t="shared" si="25"/>
        <v>53947</v>
      </c>
      <c r="H177" s="27"/>
      <c r="I177" s="27"/>
      <c r="J177" s="27"/>
      <c r="K177" s="27">
        <v>83.385819892473123</v>
      </c>
      <c r="L177" s="27">
        <f t="shared" si="24"/>
        <v>83.385819892473123</v>
      </c>
    </row>
    <row r="178" spans="1:12" s="36" customFormat="1">
      <c r="A178" s="23">
        <v>57</v>
      </c>
      <c r="B178" s="24" t="s">
        <v>96</v>
      </c>
      <c r="C178" s="25">
        <v>600037</v>
      </c>
      <c r="D178" s="25">
        <v>0</v>
      </c>
      <c r="E178" s="25">
        <v>1621507</v>
      </c>
      <c r="F178" s="25">
        <v>1288153</v>
      </c>
      <c r="G178" s="25">
        <f t="shared" si="25"/>
        <v>3509697</v>
      </c>
      <c r="H178" s="26">
        <v>927.47654569892461</v>
      </c>
      <c r="I178" s="26" t="s">
        <v>205</v>
      </c>
      <c r="J178" s="26">
        <v>2506.3616263440858</v>
      </c>
      <c r="K178" s="26">
        <v>1991.0967069892472</v>
      </c>
      <c r="L178" s="26">
        <f t="shared" si="24"/>
        <v>5424.9348790322583</v>
      </c>
    </row>
    <row r="179" spans="1:12" s="36" customFormat="1">
      <c r="A179" s="35"/>
      <c r="B179" s="35" t="s">
        <v>179</v>
      </c>
      <c r="C179" s="17">
        <v>600037</v>
      </c>
      <c r="D179" s="17"/>
      <c r="E179" s="17">
        <v>1621507</v>
      </c>
      <c r="F179" s="17">
        <v>1288153</v>
      </c>
      <c r="G179" s="27">
        <f t="shared" si="25"/>
        <v>3509697</v>
      </c>
      <c r="H179" s="27">
        <v>927.47654569892461</v>
      </c>
      <c r="I179" s="27"/>
      <c r="J179" s="27">
        <v>2506.3616263440858</v>
      </c>
      <c r="K179" s="27">
        <v>1991.0967069892472</v>
      </c>
      <c r="L179" s="27">
        <f t="shared" si="24"/>
        <v>5424.9348790322583</v>
      </c>
    </row>
    <row r="180" spans="1:12" s="36" customFormat="1">
      <c r="A180" s="23">
        <v>58</v>
      </c>
      <c r="B180" s="24" t="s">
        <v>97</v>
      </c>
      <c r="C180" s="25">
        <v>132792</v>
      </c>
      <c r="D180" s="25">
        <v>0</v>
      </c>
      <c r="E180" s="25">
        <v>1623873</v>
      </c>
      <c r="F180" s="25">
        <v>845059</v>
      </c>
      <c r="G180" s="25">
        <f t="shared" si="25"/>
        <v>2601724</v>
      </c>
      <c r="H180" s="26">
        <v>205.25645161290319</v>
      </c>
      <c r="I180" s="26" t="s">
        <v>205</v>
      </c>
      <c r="J180" s="26">
        <v>2510.0187499999997</v>
      </c>
      <c r="K180" s="26">
        <v>1306.2067876344086</v>
      </c>
      <c r="L180" s="26">
        <f t="shared" si="24"/>
        <v>4021.4819892473115</v>
      </c>
    </row>
    <row r="181" spans="1:12" s="36" customFormat="1">
      <c r="A181" s="35"/>
      <c r="B181" s="35" t="s">
        <v>180</v>
      </c>
      <c r="C181" s="17"/>
      <c r="D181" s="17"/>
      <c r="E181" s="17">
        <v>282192</v>
      </c>
      <c r="F181" s="17">
        <v>192883</v>
      </c>
      <c r="G181" s="27">
        <f t="shared" si="25"/>
        <v>475075</v>
      </c>
      <c r="H181" s="27"/>
      <c r="I181" s="27"/>
      <c r="J181" s="27">
        <v>436.18387096774194</v>
      </c>
      <c r="K181" s="27">
        <v>298.13904569892469</v>
      </c>
      <c r="L181" s="27">
        <f t="shared" si="24"/>
        <v>734.32291666666663</v>
      </c>
    </row>
    <row r="182" spans="1:12" s="36" customFormat="1">
      <c r="A182" s="35"/>
      <c r="B182" s="35" t="s">
        <v>181</v>
      </c>
      <c r="C182" s="17"/>
      <c r="D182" s="17"/>
      <c r="E182" s="17">
        <v>122199</v>
      </c>
      <c r="F182" s="17">
        <v>124406</v>
      </c>
      <c r="G182" s="27">
        <f t="shared" si="25"/>
        <v>246605</v>
      </c>
      <c r="H182" s="27"/>
      <c r="I182" s="27"/>
      <c r="J182" s="27">
        <v>188.8828629032258</v>
      </c>
      <c r="K182" s="27">
        <v>192.29422043010752</v>
      </c>
      <c r="L182" s="27">
        <f t="shared" si="24"/>
        <v>381.17708333333331</v>
      </c>
    </row>
    <row r="183" spans="1:12" s="36" customFormat="1">
      <c r="A183" s="35"/>
      <c r="B183" s="35" t="s">
        <v>182</v>
      </c>
      <c r="C183" s="17"/>
      <c r="D183" s="17"/>
      <c r="E183" s="17">
        <v>30532</v>
      </c>
      <c r="F183" s="17">
        <v>1079</v>
      </c>
      <c r="G183" s="27">
        <f t="shared" si="25"/>
        <v>31611</v>
      </c>
      <c r="H183" s="27"/>
      <c r="I183" s="27"/>
      <c r="J183" s="27">
        <v>47.193279569892468</v>
      </c>
      <c r="K183" s="27">
        <v>1.6678091397849459</v>
      </c>
      <c r="L183" s="27">
        <f t="shared" si="24"/>
        <v>48.861088709677411</v>
      </c>
    </row>
    <row r="184" spans="1:12" s="36" customFormat="1">
      <c r="A184" s="35"/>
      <c r="B184" s="35" t="s">
        <v>211</v>
      </c>
      <c r="C184" s="17"/>
      <c r="D184" s="17"/>
      <c r="E184" s="17">
        <v>1322</v>
      </c>
      <c r="F184" s="17">
        <v>13745</v>
      </c>
      <c r="G184" s="27">
        <f t="shared" si="25"/>
        <v>15067</v>
      </c>
      <c r="H184" s="27"/>
      <c r="I184" s="27"/>
      <c r="J184" s="27"/>
      <c r="K184" s="27">
        <v>21.245631720430104</v>
      </c>
      <c r="L184" s="27">
        <f t="shared" si="24"/>
        <v>21.245631720430104</v>
      </c>
    </row>
    <row r="185" spans="1:12" s="36" customFormat="1">
      <c r="A185" s="35"/>
      <c r="B185" s="35" t="s">
        <v>184</v>
      </c>
      <c r="C185" s="17"/>
      <c r="D185" s="17"/>
      <c r="E185" s="17">
        <v>312023</v>
      </c>
      <c r="F185" s="17"/>
      <c r="G185" s="27">
        <f t="shared" si="25"/>
        <v>312023</v>
      </c>
      <c r="H185" s="27"/>
      <c r="I185" s="27"/>
      <c r="J185" s="27">
        <v>482.29361559139778</v>
      </c>
      <c r="K185" s="27"/>
      <c r="L185" s="27">
        <f t="shared" si="24"/>
        <v>482.29361559139778</v>
      </c>
    </row>
    <row r="186" spans="1:12" s="36" customFormat="1">
      <c r="A186" s="35"/>
      <c r="B186" s="35" t="s">
        <v>185</v>
      </c>
      <c r="C186" s="17">
        <v>132792</v>
      </c>
      <c r="D186" s="17"/>
      <c r="E186" s="17">
        <v>71741</v>
      </c>
      <c r="F186" s="17">
        <v>11837</v>
      </c>
      <c r="G186" s="27">
        <f t="shared" si="25"/>
        <v>216370</v>
      </c>
      <c r="H186" s="27">
        <v>205.25645161290319</v>
      </c>
      <c r="I186" s="27"/>
      <c r="J186" s="27">
        <v>110.88998655913977</v>
      </c>
      <c r="K186" s="27">
        <v>18.296438172043011</v>
      </c>
      <c r="L186" s="27">
        <f t="shared" si="24"/>
        <v>334.44287634408596</v>
      </c>
    </row>
    <row r="187" spans="1:12" s="36" customFormat="1">
      <c r="A187" s="35"/>
      <c r="B187" s="35" t="s">
        <v>186</v>
      </c>
      <c r="C187" s="17"/>
      <c r="D187" s="17"/>
      <c r="E187" s="17">
        <v>551102</v>
      </c>
      <c r="F187" s="17">
        <v>482126</v>
      </c>
      <c r="G187" s="27">
        <f t="shared" si="25"/>
        <v>1033228</v>
      </c>
      <c r="H187" s="27"/>
      <c r="I187" s="27"/>
      <c r="J187" s="27">
        <v>851.83776881720428</v>
      </c>
      <c r="K187" s="27">
        <v>745.22163978494621</v>
      </c>
      <c r="L187" s="27">
        <f t="shared" si="24"/>
        <v>1597.0594086021506</v>
      </c>
    </row>
    <row r="188" spans="1:12" s="36" customFormat="1">
      <c r="A188" s="35"/>
      <c r="B188" s="35" t="s">
        <v>187</v>
      </c>
      <c r="C188" s="17"/>
      <c r="D188" s="17"/>
      <c r="E188" s="17">
        <v>252762</v>
      </c>
      <c r="F188" s="17">
        <v>18983</v>
      </c>
      <c r="G188" s="27">
        <f t="shared" si="25"/>
        <v>271745</v>
      </c>
      <c r="H188" s="27"/>
      <c r="I188" s="27"/>
      <c r="J188" s="27">
        <v>390.69395161290322</v>
      </c>
      <c r="K188" s="27"/>
      <c r="L188" s="27">
        <f t="shared" si="24"/>
        <v>390.69395161290322</v>
      </c>
    </row>
    <row r="189" spans="1:12" s="36" customFormat="1">
      <c r="A189" s="18">
        <v>59</v>
      </c>
      <c r="B189" s="44" t="s">
        <v>99</v>
      </c>
      <c r="C189" s="20">
        <v>7312</v>
      </c>
      <c r="D189" s="20">
        <v>46855</v>
      </c>
      <c r="E189" s="20">
        <v>3351169</v>
      </c>
      <c r="F189" s="20">
        <v>759205</v>
      </c>
      <c r="G189" s="20">
        <f t="shared" si="25"/>
        <v>4164541</v>
      </c>
      <c r="H189" s="21">
        <v>11.302150537634407</v>
      </c>
      <c r="I189" s="21">
        <v>72.423723118279568</v>
      </c>
      <c r="J189" s="21">
        <v>5179.8983198924734</v>
      </c>
      <c r="K189" s="21">
        <v>1173.5023521505375</v>
      </c>
      <c r="L189" s="21">
        <f t="shared" si="24"/>
        <v>6437.1265456989249</v>
      </c>
    </row>
    <row r="190" spans="1:12" s="36" customFormat="1">
      <c r="A190" s="35"/>
      <c r="B190" s="35" t="s">
        <v>188</v>
      </c>
      <c r="C190" s="17"/>
      <c r="D190" s="17"/>
      <c r="E190" s="17">
        <v>1001885</v>
      </c>
      <c r="F190" s="17">
        <v>341029</v>
      </c>
      <c r="G190" s="27">
        <f t="shared" si="25"/>
        <v>1342914</v>
      </c>
      <c r="H190" s="27"/>
      <c r="I190" s="27"/>
      <c r="J190" s="27">
        <v>1548.6125672043011</v>
      </c>
      <c r="K190" s="27">
        <v>527.12815860215051</v>
      </c>
      <c r="L190" s="27">
        <f t="shared" si="24"/>
        <v>2075.7407258064513</v>
      </c>
    </row>
    <row r="191" spans="1:12" s="36" customFormat="1">
      <c r="A191" s="35"/>
      <c r="B191" s="35" t="s">
        <v>189</v>
      </c>
      <c r="C191" s="17"/>
      <c r="D191" s="17"/>
      <c r="E191" s="17">
        <v>792478</v>
      </c>
      <c r="F191" s="17">
        <v>48093</v>
      </c>
      <c r="G191" s="27">
        <f t="shared" si="25"/>
        <v>840571</v>
      </c>
      <c r="H191" s="27"/>
      <c r="I191" s="27"/>
      <c r="J191" s="27">
        <v>1224.9323924731182</v>
      </c>
      <c r="K191" s="27">
        <v>74.337298387096766</v>
      </c>
      <c r="L191" s="27">
        <f t="shared" si="24"/>
        <v>1299.269690860215</v>
      </c>
    </row>
    <row r="192" spans="1:12" s="36" customFormat="1">
      <c r="A192" s="35"/>
      <c r="B192" s="35" t="s">
        <v>190</v>
      </c>
      <c r="C192" s="17"/>
      <c r="D192" s="17">
        <v>46855</v>
      </c>
      <c r="E192" s="17">
        <v>464660</v>
      </c>
      <c r="F192" s="17">
        <v>154540</v>
      </c>
      <c r="G192" s="27">
        <f t="shared" si="25"/>
        <v>666055</v>
      </c>
      <c r="H192" s="27"/>
      <c r="I192" s="27">
        <v>72.423723118279568</v>
      </c>
      <c r="J192" s="27">
        <v>718.22446236559131</v>
      </c>
      <c r="K192" s="27">
        <v>238.87231182795696</v>
      </c>
      <c r="L192" s="27">
        <f t="shared" si="24"/>
        <v>1029.5204973118277</v>
      </c>
    </row>
    <row r="193" spans="1:13" s="36" customFormat="1">
      <c r="A193" s="35"/>
      <c r="B193" s="35" t="s">
        <v>191</v>
      </c>
      <c r="C193" s="17"/>
      <c r="D193" s="17"/>
      <c r="E193" s="17">
        <v>257229</v>
      </c>
      <c r="F193" s="17">
        <v>29366</v>
      </c>
      <c r="G193" s="27">
        <f t="shared" si="25"/>
        <v>286595</v>
      </c>
      <c r="H193" s="27"/>
      <c r="I193" s="27"/>
      <c r="J193" s="27">
        <v>397.59858870967741</v>
      </c>
      <c r="K193" s="27">
        <v>45.390994623655907</v>
      </c>
      <c r="L193" s="27">
        <f t="shared" si="24"/>
        <v>442.98958333333331</v>
      </c>
    </row>
    <row r="194" spans="1:13" s="36" customFormat="1">
      <c r="A194" s="35"/>
      <c r="B194" s="35" t="s">
        <v>192</v>
      </c>
      <c r="C194" s="17"/>
      <c r="D194" s="17"/>
      <c r="E194" s="17"/>
      <c r="F194" s="17">
        <v>11743</v>
      </c>
      <c r="G194" s="27">
        <f t="shared" si="25"/>
        <v>11743</v>
      </c>
      <c r="H194" s="27"/>
      <c r="I194" s="27"/>
      <c r="J194" s="27"/>
      <c r="K194" s="27">
        <v>18.151142473118277</v>
      </c>
      <c r="L194" s="27">
        <f t="shared" si="24"/>
        <v>18.151142473118277</v>
      </c>
    </row>
    <row r="195" spans="1:13" s="36" customFormat="1" ht="30">
      <c r="A195" s="35"/>
      <c r="B195" s="38" t="s">
        <v>193</v>
      </c>
      <c r="C195" s="17"/>
      <c r="D195" s="17"/>
      <c r="E195" s="17">
        <v>153866</v>
      </c>
      <c r="F195" s="17"/>
      <c r="G195" s="27">
        <f t="shared" si="25"/>
        <v>153866</v>
      </c>
      <c r="H195" s="27"/>
      <c r="I195" s="27"/>
      <c r="J195" s="27">
        <v>237.83051075268816</v>
      </c>
      <c r="K195" s="27"/>
      <c r="L195" s="27">
        <f t="shared" si="24"/>
        <v>237.83051075268816</v>
      </c>
    </row>
    <row r="196" spans="1:13" s="36" customFormat="1">
      <c r="A196" s="35"/>
      <c r="B196" s="35" t="s">
        <v>194</v>
      </c>
      <c r="C196" s="17"/>
      <c r="D196" s="17"/>
      <c r="E196" s="17">
        <v>633589</v>
      </c>
      <c r="F196" s="17">
        <v>162647</v>
      </c>
      <c r="G196" s="27">
        <f t="shared" si="25"/>
        <v>796236</v>
      </c>
      <c r="H196" s="27"/>
      <c r="I196" s="27"/>
      <c r="J196" s="27">
        <v>979.33783602150538</v>
      </c>
      <c r="K196" s="27">
        <v>251.40329301075269</v>
      </c>
      <c r="L196" s="27">
        <f t="shared" si="24"/>
        <v>1230.741129032258</v>
      </c>
    </row>
    <row r="197" spans="1:13" s="36" customFormat="1">
      <c r="A197" s="35"/>
      <c r="B197" s="35" t="s">
        <v>195</v>
      </c>
      <c r="C197" s="17"/>
      <c r="D197" s="17"/>
      <c r="E197" s="17">
        <v>17000</v>
      </c>
      <c r="F197" s="17"/>
      <c r="G197" s="27">
        <f t="shared" si="25"/>
        <v>17000</v>
      </c>
      <c r="H197" s="27"/>
      <c r="I197" s="27"/>
      <c r="J197" s="27">
        <v>26.276881720430104</v>
      </c>
      <c r="K197" s="27"/>
      <c r="L197" s="27">
        <f t="shared" si="24"/>
        <v>26.276881720430104</v>
      </c>
    </row>
    <row r="198" spans="1:13" s="36" customFormat="1">
      <c r="A198" s="35"/>
      <c r="B198" s="35" t="s">
        <v>196</v>
      </c>
      <c r="C198" s="17"/>
      <c r="D198" s="17"/>
      <c r="E198" s="17">
        <v>30462</v>
      </c>
      <c r="F198" s="17">
        <v>11787</v>
      </c>
      <c r="G198" s="27">
        <f t="shared" si="25"/>
        <v>42249</v>
      </c>
      <c r="H198" s="27"/>
      <c r="I198" s="27"/>
      <c r="J198" s="27">
        <v>47.085080645161291</v>
      </c>
      <c r="K198" s="27">
        <v>18.219153225806448</v>
      </c>
      <c r="L198" s="27">
        <f t="shared" si="24"/>
        <v>65.304233870967735</v>
      </c>
    </row>
    <row r="199" spans="1:13" s="36" customFormat="1">
      <c r="A199" s="45">
        <v>60</v>
      </c>
      <c r="B199" s="46" t="s">
        <v>100</v>
      </c>
      <c r="C199" s="47">
        <v>101075</v>
      </c>
      <c r="D199" s="47">
        <v>0</v>
      </c>
      <c r="E199" s="47">
        <v>2801810</v>
      </c>
      <c r="F199" s="47">
        <v>2018764</v>
      </c>
      <c r="G199" s="47">
        <f t="shared" si="25"/>
        <v>4921649</v>
      </c>
      <c r="H199" s="48">
        <v>156.23151881720429</v>
      </c>
      <c r="I199" s="48" t="s">
        <v>205</v>
      </c>
      <c r="J199" s="48">
        <v>4330.7547043010745</v>
      </c>
      <c r="K199" s="48">
        <v>3120.4013440860213</v>
      </c>
      <c r="L199" s="48">
        <f t="shared" si="24"/>
        <v>7607.3875672042996</v>
      </c>
    </row>
    <row r="200" spans="1:13" s="36" customFormat="1">
      <c r="A200" s="49"/>
      <c r="B200" s="50" t="s">
        <v>197</v>
      </c>
      <c r="C200" s="51"/>
      <c r="D200" s="51">
        <v>0</v>
      </c>
      <c r="E200" s="51">
        <v>1935857</v>
      </c>
      <c r="F200" s="51">
        <v>1344612</v>
      </c>
      <c r="G200" s="51">
        <f t="shared" si="25"/>
        <v>3280469</v>
      </c>
      <c r="H200" s="52"/>
      <c r="I200" s="52" t="s">
        <v>205</v>
      </c>
      <c r="J200" s="52">
        <v>2992.2520833333333</v>
      </c>
      <c r="K200" s="52">
        <v>2078.3653225806452</v>
      </c>
      <c r="L200" s="52">
        <f t="shared" si="24"/>
        <v>5070.6174059139785</v>
      </c>
    </row>
    <row r="201" spans="1:13" s="36" customFormat="1">
      <c r="A201" s="49"/>
      <c r="B201" s="50" t="s">
        <v>198</v>
      </c>
      <c r="C201" s="51">
        <v>101075</v>
      </c>
      <c r="D201" s="51"/>
      <c r="E201" s="51">
        <v>865953</v>
      </c>
      <c r="F201" s="51">
        <v>674152</v>
      </c>
      <c r="G201" s="51">
        <f t="shared" si="25"/>
        <v>1641180</v>
      </c>
      <c r="H201" s="52">
        <v>156.23151881720429</v>
      </c>
      <c r="I201" s="52"/>
      <c r="J201" s="52">
        <v>1338.5026209677417</v>
      </c>
      <c r="K201" s="52">
        <v>1042.0360215053763</v>
      </c>
      <c r="L201" s="52">
        <f t="shared" si="24"/>
        <v>2536.770161290322</v>
      </c>
    </row>
    <row r="202" spans="1:13" s="36" customFormat="1">
      <c r="A202" s="53">
        <v>61</v>
      </c>
      <c r="B202" s="54" t="s">
        <v>102</v>
      </c>
      <c r="C202" s="55">
        <v>432138</v>
      </c>
      <c r="D202" s="55">
        <v>0</v>
      </c>
      <c r="E202" s="55">
        <v>658386</v>
      </c>
      <c r="F202" s="55">
        <v>702383</v>
      </c>
      <c r="G202" s="55">
        <f t="shared" si="25"/>
        <v>1792907</v>
      </c>
      <c r="H202" s="56">
        <v>667.95524193548385</v>
      </c>
      <c r="I202" s="56" t="s">
        <v>205</v>
      </c>
      <c r="J202" s="56">
        <v>1017.6665322580644</v>
      </c>
      <c r="K202" s="56">
        <v>1085.6726478494622</v>
      </c>
      <c r="L202" s="56">
        <f t="shared" si="24"/>
        <v>2771.2944220430109</v>
      </c>
    </row>
    <row r="203" spans="1:13" s="36" customFormat="1">
      <c r="A203" s="57"/>
      <c r="B203" s="58" t="s">
        <v>199</v>
      </c>
      <c r="C203" s="59">
        <v>432138</v>
      </c>
      <c r="D203" s="59"/>
      <c r="E203" s="59">
        <v>72422.460000000006</v>
      </c>
      <c r="F203" s="59">
        <v>84285.959999999992</v>
      </c>
      <c r="G203" s="59">
        <f>SUM(C203:F203)</f>
        <v>588846.42000000004</v>
      </c>
      <c r="H203" s="9">
        <v>667.95524193548385</v>
      </c>
      <c r="I203" s="9"/>
      <c r="J203" s="9">
        <v>111.94331854838708</v>
      </c>
      <c r="K203" s="9">
        <v>130.28071774193546</v>
      </c>
      <c r="L203" s="9">
        <f t="shared" si="24"/>
        <v>910.17927822580646</v>
      </c>
    </row>
    <row r="204" spans="1:13" s="36" customFormat="1">
      <c r="A204" s="60"/>
      <c r="B204" s="58" t="s">
        <v>200</v>
      </c>
      <c r="C204" s="61"/>
      <c r="D204" s="61"/>
      <c r="E204" s="61">
        <v>585963.54</v>
      </c>
      <c r="F204" s="61">
        <v>618097.04</v>
      </c>
      <c r="G204" s="59">
        <f>SUM(C204:F204)</f>
        <v>1204060.58</v>
      </c>
      <c r="H204" s="62"/>
      <c r="I204" s="62"/>
      <c r="J204" s="62">
        <v>905.72321370967745</v>
      </c>
      <c r="K204" s="62">
        <v>955.39193010752695</v>
      </c>
      <c r="L204" s="9">
        <f t="shared" si="24"/>
        <v>1861.1151438172044</v>
      </c>
    </row>
    <row r="205" spans="1:13" s="36" customFormat="1">
      <c r="A205" s="63">
        <v>62</v>
      </c>
      <c r="B205" s="64" t="s">
        <v>103</v>
      </c>
      <c r="C205" s="65">
        <v>1459981</v>
      </c>
      <c r="D205" s="65">
        <v>0</v>
      </c>
      <c r="E205" s="65">
        <v>2698307</v>
      </c>
      <c r="F205" s="65">
        <v>1920250</v>
      </c>
      <c r="G205" s="65">
        <f>SUM(C205:F205)</f>
        <v>6078538</v>
      </c>
      <c r="H205" s="13">
        <v>2256.6910618279567</v>
      </c>
      <c r="I205" s="13" t="s">
        <v>205</v>
      </c>
      <c r="J205" s="13">
        <v>4170.7702284946236</v>
      </c>
      <c r="K205" s="13">
        <v>2968.1283602150534</v>
      </c>
      <c r="L205" s="13">
        <f t="shared" si="24"/>
        <v>9395.5896505376331</v>
      </c>
      <c r="M205" s="1"/>
    </row>
    <row r="206" spans="1:13">
      <c r="A206" s="66"/>
      <c r="B206" s="67" t="s">
        <v>201</v>
      </c>
      <c r="C206" s="68">
        <v>1459981</v>
      </c>
      <c r="D206" s="68">
        <v>0</v>
      </c>
      <c r="E206" s="68">
        <v>2698307</v>
      </c>
      <c r="F206" s="68">
        <v>1920250</v>
      </c>
      <c r="G206" s="68">
        <f>SUM(C206:F206)</f>
        <v>6078538</v>
      </c>
      <c r="H206" s="31">
        <v>2256.6910618279567</v>
      </c>
      <c r="I206" s="31" t="s">
        <v>205</v>
      </c>
      <c r="J206" s="31">
        <v>4170.7702284946236</v>
      </c>
      <c r="K206" s="31">
        <v>2968.1283602150534</v>
      </c>
      <c r="L206" s="31">
        <f t="shared" si="24"/>
        <v>9395.5896505376331</v>
      </c>
    </row>
    <row r="207" spans="1:13">
      <c r="B207" s="69" t="s">
        <v>105</v>
      </c>
      <c r="C207" s="70">
        <f>C7+C9+C11+C16+C19+C22+C27+C33+C35+C37+C40+C42+C45+C47+C49+C56+C58+C60+C62+C66+C68+C71+C74+C76+C79+C81+C88+C95+C97+C100+C102+C104+C106+C112+C114+C116+C119+C121+C123+C131+C133+C135+C137+C140+C142+C149+C153+C155+C157+C166+C168+C170+C172+C174+C178+C180+C189+C199+C202+C205+C110+C108</f>
        <v>22954107</v>
      </c>
      <c r="D207" s="70">
        <f t="shared" ref="D207:F207" si="26">D7+D9+D11+D16+D19+D22+D27+D33+D35+D37+D40+D42+D45+D47+D49+D56+D58+D60+D62+D66+D68+D71+D74+D76+D79+D81+D88+D95+D97+D100+D102+D104+D106+D112+D114+D116+D119+D121+D123+D131+D133+D135+D137+D140+D142+D149+D153+D155+D157+D166+D168+D170+D172+D174+D178+D180+D189+D199+D202+D205+D110+D108</f>
        <v>6616965</v>
      </c>
      <c r="E207" s="70">
        <f t="shared" si="26"/>
        <v>135385979.07248002</v>
      </c>
      <c r="F207" s="70">
        <f t="shared" si="26"/>
        <v>70810270.312720001</v>
      </c>
      <c r="G207" s="70">
        <f>G7+G9+G11+G16+G19+G22+G27+G33+G35+G37+G40+G42+G45+G47+G49+G56+G58+G60+G62+G66+G68+G71+G74+G76+G79+G81+G88+G95+G97+G100+G102+G104+G106+G112+G114+G116+G119+G121+G123+G131+G133+G135+G137+G140+G142+G149+G153+G155+G157+G166+G168+G170+G172+G174+G178+G180+G189+G199+G202+G205+G110+G108</f>
        <v>235767321.38520002</v>
      </c>
      <c r="H207" s="70">
        <f t="shared" ref="H207:I207" si="27">H7+H9+H11+H16+H19+H22+H27+H33+H35+H37+H40+H42+H45+H47+H49+H56+H58+H60+H62+H66+H68+H71+H74+H76+H79+H81+H88+H95+H97+H100+H102+H104+H106+H112+H114+H116+H119+H121+H123+H131+H133+H135+H137+H140+H142+H149+H153+H155+H157+H166+H168+H170+H172+H174+H178+H180+H189+H199+H202+H205+H110+H108</f>
        <v>35480.13850806452</v>
      </c>
      <c r="I207" s="70">
        <f t="shared" si="27"/>
        <v>10227.835685483869</v>
      </c>
      <c r="J207" s="70">
        <f>J7+J9+J11+J16+J19+J22+J27+J33+J35+J37+J40+J42+J45+J47+J49+J56+J58+J60+J62+J66+J68+J71+J74+J76+J79+J81+J88+J95+J97+J100+J102+J104+J106+J112+J114+J116+J119+J121+J123+J131+J133+J135+J137+J140+J142+J149+J153+J155+J157+J166+J168+J170+J172+J174+J178+J180+J189+J199+J202+J205+J110+J108</f>
        <v>209265.96227601069</v>
      </c>
      <c r="K207" s="70">
        <f t="shared" ref="K207:L207" si="28">K7+K9+K11+K16+K19+K22+K27+K33+K35+K37+K40+K42+K45+K47+K49+K56+K58+K60+K62+K66+K68+K71+K74+K76+K79+K81+K88+K95+K97+K100+K102+K104+K106+K112+K114+K116+K119+K121+K123+K131+K133+K135+K137+K140+K142+K149+K153+K155+K157+K166+K168+K170+K172+K174+K178+K180+K189+K199+K202+K205+K110+K108</f>
        <v>109451.3586822957</v>
      </c>
      <c r="L207" s="70">
        <f t="shared" si="28"/>
        <v>364425.29515185492</v>
      </c>
    </row>
    <row r="208" spans="1:13">
      <c r="C208" s="2" t="s">
        <v>202</v>
      </c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</sheetData>
  <sheetProtection selectLockedCells="1" selectUnlockedCells="1"/>
  <mergeCells count="6">
    <mergeCell ref="B1:L1"/>
    <mergeCell ref="B2:L2"/>
    <mergeCell ref="A4:A6"/>
    <mergeCell ref="B4:B6"/>
    <mergeCell ref="C4:G5"/>
    <mergeCell ref="H4:L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Щебет В.В.</dc:creator>
  <cp:lastModifiedBy>Костина Вероника Витальевна</cp:lastModifiedBy>
  <dcterms:created xsi:type="dcterms:W3CDTF">2022-02-07T07:43:59Z</dcterms:created>
  <dcterms:modified xsi:type="dcterms:W3CDTF">2024-01-11T12:08:06Z</dcterms:modified>
</cp:coreProperties>
</file>